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Volumes/shares/Marketing/Dokumentation/Bæredygtighed/EPD/"/>
    </mc:Choice>
  </mc:AlternateContent>
  <xr:revisionPtr revIDLastSave="0" documentId="13_ncr:1_{7EC0C58E-49BF-8C4C-8D87-8B9C5883807E}" xr6:coauthVersionLast="47" xr6:coauthVersionMax="47" xr10:uidLastSave="{00000000-0000-0000-0000-000000000000}"/>
  <bookViews>
    <workbookView xWindow="0" yWindow="600" windowWidth="38400" windowHeight="21000" xr2:uid="{00000000-000D-0000-FFFF-FFFF00000000}"/>
  </bookViews>
  <sheets>
    <sheet name="Beregner" sheetId="1" r:id="rId1"/>
    <sheet name="Aluminium Byg" sheetId="2" r:id="rId2"/>
    <sheet name="Aluminium Marine" sheetId="3" r:id="rId3"/>
    <sheet name="Stål Byg" sheetId="4" r:id="rId4"/>
    <sheet name="Stål Marine" sheetId="5" r:id="rId5"/>
    <sheet name="Grøn aluminium Byg" sheetId="6" r:id="rId6"/>
    <sheet name="Grøn aluminium Marine" sheetId="7" r:id="rId7"/>
    <sheet name="Samlet data" sheetId="8" state="hidden" r:id="rId8"/>
    <sheet name="Lister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8" i="8" l="1"/>
  <c r="H179" i="8"/>
  <c r="H149" i="8"/>
  <c r="H132" i="8"/>
  <c r="H120" i="8"/>
  <c r="H121" i="8"/>
  <c r="H122" i="8"/>
  <c r="H123" i="8"/>
  <c r="H119" i="8"/>
  <c r="H118" i="8"/>
  <c r="H56" i="8"/>
  <c r="H9" i="8"/>
  <c r="K2" i="2"/>
  <c r="J10" i="6" l="1"/>
  <c r="J19" i="5"/>
  <c r="K11" i="1"/>
  <c r="J203" i="8"/>
  <c r="I203" i="8"/>
  <c r="H203" i="8"/>
  <c r="F203" i="8"/>
  <c r="E203" i="8"/>
  <c r="D203" i="8"/>
  <c r="C203" i="8"/>
  <c r="B203" i="8"/>
  <c r="J202" i="8"/>
  <c r="I202" i="8"/>
  <c r="H202" i="8"/>
  <c r="F202" i="8"/>
  <c r="E202" i="8"/>
  <c r="D202" i="8"/>
  <c r="C202" i="8"/>
  <c r="B202" i="8"/>
  <c r="M202" i="8" s="1"/>
  <c r="J201" i="8"/>
  <c r="I201" i="8"/>
  <c r="H201" i="8"/>
  <c r="F201" i="8"/>
  <c r="E201" i="8"/>
  <c r="D201" i="8"/>
  <c r="C201" i="8"/>
  <c r="B201" i="8"/>
  <c r="J200" i="8"/>
  <c r="I200" i="8"/>
  <c r="H200" i="8"/>
  <c r="F200" i="8"/>
  <c r="E200" i="8"/>
  <c r="D200" i="8"/>
  <c r="C200" i="8"/>
  <c r="B200" i="8"/>
  <c r="M200" i="8" s="1"/>
  <c r="J199" i="8"/>
  <c r="I199" i="8"/>
  <c r="H199" i="8"/>
  <c r="F199" i="8"/>
  <c r="E199" i="8"/>
  <c r="D199" i="8"/>
  <c r="C199" i="8"/>
  <c r="B199" i="8"/>
  <c r="J198" i="8"/>
  <c r="I198" i="8"/>
  <c r="G198" i="8"/>
  <c r="F198" i="8"/>
  <c r="E198" i="8"/>
  <c r="D198" i="8"/>
  <c r="C198" i="8"/>
  <c r="B198" i="8"/>
  <c r="J197" i="8"/>
  <c r="I197" i="8"/>
  <c r="H197" i="8"/>
  <c r="F197" i="8"/>
  <c r="E197" i="8"/>
  <c r="D197" i="8"/>
  <c r="C197" i="8"/>
  <c r="B197" i="8"/>
  <c r="M197" i="8" s="1"/>
  <c r="J196" i="8"/>
  <c r="I196" i="8"/>
  <c r="H196" i="8"/>
  <c r="F196" i="8"/>
  <c r="E196" i="8"/>
  <c r="D196" i="8"/>
  <c r="C196" i="8"/>
  <c r="B196" i="8"/>
  <c r="J195" i="8"/>
  <c r="I195" i="8"/>
  <c r="H195" i="8"/>
  <c r="F195" i="8"/>
  <c r="E195" i="8"/>
  <c r="D195" i="8"/>
  <c r="C195" i="8"/>
  <c r="B195" i="8"/>
  <c r="J194" i="8"/>
  <c r="I194" i="8"/>
  <c r="H194" i="8"/>
  <c r="F194" i="8"/>
  <c r="E194" i="8"/>
  <c r="D194" i="8"/>
  <c r="C194" i="8"/>
  <c r="B194" i="8"/>
  <c r="M194" i="8" s="1"/>
  <c r="J193" i="8"/>
  <c r="I193" i="8"/>
  <c r="H193" i="8"/>
  <c r="F193" i="8"/>
  <c r="E193" i="8"/>
  <c r="D193" i="8"/>
  <c r="C193" i="8"/>
  <c r="B193" i="8"/>
  <c r="J192" i="8"/>
  <c r="I192" i="8"/>
  <c r="H192" i="8"/>
  <c r="F192" i="8"/>
  <c r="E192" i="8"/>
  <c r="D192" i="8"/>
  <c r="C192" i="8"/>
  <c r="B192" i="8"/>
  <c r="M192" i="8" s="1"/>
  <c r="J191" i="8"/>
  <c r="I191" i="8"/>
  <c r="H191" i="8"/>
  <c r="F191" i="8"/>
  <c r="E191" i="8"/>
  <c r="D191" i="8"/>
  <c r="C191" i="8"/>
  <c r="B191" i="8"/>
  <c r="J190" i="8"/>
  <c r="I190" i="8"/>
  <c r="H190" i="8"/>
  <c r="F190" i="8"/>
  <c r="E190" i="8"/>
  <c r="D190" i="8"/>
  <c r="C190" i="8"/>
  <c r="B190" i="8"/>
  <c r="M190" i="8" s="1"/>
  <c r="J189" i="8"/>
  <c r="I189" i="8"/>
  <c r="H189" i="8"/>
  <c r="F189" i="8"/>
  <c r="E189" i="8"/>
  <c r="D189" i="8"/>
  <c r="C189" i="8"/>
  <c r="B189" i="8"/>
  <c r="J188" i="8"/>
  <c r="I188" i="8"/>
  <c r="H188" i="8"/>
  <c r="F188" i="8"/>
  <c r="E188" i="8"/>
  <c r="D188" i="8"/>
  <c r="C188" i="8"/>
  <c r="B188" i="8"/>
  <c r="J187" i="8"/>
  <c r="I187" i="8"/>
  <c r="H187" i="8"/>
  <c r="F187" i="8"/>
  <c r="E187" i="8"/>
  <c r="D187" i="8"/>
  <c r="C187" i="8"/>
  <c r="B187" i="8"/>
  <c r="M187" i="8" s="1"/>
  <c r="J186" i="8"/>
  <c r="I186" i="8"/>
  <c r="H186" i="8"/>
  <c r="F186" i="8"/>
  <c r="E186" i="8"/>
  <c r="D186" i="8"/>
  <c r="C186" i="8"/>
  <c r="B186" i="8"/>
  <c r="M185" i="8"/>
  <c r="J185" i="8"/>
  <c r="I185" i="8"/>
  <c r="H185" i="8"/>
  <c r="F185" i="8"/>
  <c r="E185" i="8"/>
  <c r="D185" i="8"/>
  <c r="C185" i="8"/>
  <c r="B185" i="8"/>
  <c r="J184" i="8"/>
  <c r="I184" i="8"/>
  <c r="H184" i="8"/>
  <c r="F184" i="8"/>
  <c r="E184" i="8"/>
  <c r="D184" i="8"/>
  <c r="C184" i="8"/>
  <c r="B184" i="8"/>
  <c r="J183" i="8"/>
  <c r="I183" i="8"/>
  <c r="H183" i="8"/>
  <c r="F183" i="8"/>
  <c r="E183" i="8"/>
  <c r="D183" i="8"/>
  <c r="C183" i="8"/>
  <c r="B183" i="8"/>
  <c r="M183" i="8" s="1"/>
  <c r="J182" i="8"/>
  <c r="I182" i="8"/>
  <c r="H182" i="8"/>
  <c r="F182" i="8"/>
  <c r="E182" i="8"/>
  <c r="D182" i="8"/>
  <c r="C182" i="8"/>
  <c r="B182" i="8"/>
  <c r="J181" i="8"/>
  <c r="I181" i="8"/>
  <c r="H181" i="8"/>
  <c r="F181" i="8"/>
  <c r="E181" i="8"/>
  <c r="D181" i="8"/>
  <c r="C181" i="8"/>
  <c r="B181" i="8"/>
  <c r="J180" i="8"/>
  <c r="I180" i="8"/>
  <c r="H180" i="8"/>
  <c r="F180" i="8"/>
  <c r="E180" i="8"/>
  <c r="D180" i="8"/>
  <c r="C180" i="8"/>
  <c r="B180" i="8"/>
  <c r="J179" i="8"/>
  <c r="I179" i="8"/>
  <c r="F179" i="8"/>
  <c r="E179" i="8"/>
  <c r="D179" i="8"/>
  <c r="C179" i="8"/>
  <c r="B179" i="8"/>
  <c r="J178" i="8"/>
  <c r="I178" i="8"/>
  <c r="H178" i="8"/>
  <c r="F178" i="8"/>
  <c r="E178" i="8"/>
  <c r="D178" i="8"/>
  <c r="C178" i="8"/>
  <c r="B178" i="8"/>
  <c r="M178" i="8" s="1"/>
  <c r="J177" i="8"/>
  <c r="I177" i="8"/>
  <c r="H177" i="8"/>
  <c r="F177" i="8"/>
  <c r="E177" i="8"/>
  <c r="D177" i="8"/>
  <c r="C177" i="8"/>
  <c r="B177" i="8"/>
  <c r="J176" i="8"/>
  <c r="I176" i="8"/>
  <c r="H176" i="8"/>
  <c r="F176" i="8"/>
  <c r="E176" i="8"/>
  <c r="D176" i="8"/>
  <c r="C176" i="8"/>
  <c r="B176" i="8"/>
  <c r="M176" i="8" s="1"/>
  <c r="J175" i="8"/>
  <c r="I175" i="8"/>
  <c r="H175" i="8"/>
  <c r="F175" i="8"/>
  <c r="E175" i="8"/>
  <c r="D175" i="8"/>
  <c r="C175" i="8"/>
  <c r="B175" i="8"/>
  <c r="J174" i="8"/>
  <c r="I174" i="8"/>
  <c r="H174" i="8"/>
  <c r="F174" i="8"/>
  <c r="E174" i="8"/>
  <c r="D174" i="8"/>
  <c r="C174" i="8"/>
  <c r="B174" i="8"/>
  <c r="M174" i="8" s="1"/>
  <c r="J173" i="8"/>
  <c r="I173" i="8"/>
  <c r="H173" i="8"/>
  <c r="F173" i="8"/>
  <c r="E173" i="8"/>
  <c r="D173" i="8"/>
  <c r="C173" i="8"/>
  <c r="B173" i="8"/>
  <c r="J172" i="8"/>
  <c r="I172" i="8"/>
  <c r="H172" i="8"/>
  <c r="F172" i="8"/>
  <c r="E172" i="8"/>
  <c r="D172" i="8"/>
  <c r="C172" i="8"/>
  <c r="B172" i="8"/>
  <c r="M172" i="8" s="1"/>
  <c r="K171" i="8"/>
  <c r="J171" i="8"/>
  <c r="I171" i="8"/>
  <c r="H171" i="8"/>
  <c r="F171" i="8"/>
  <c r="E171" i="8"/>
  <c r="D171" i="8"/>
  <c r="C171" i="8"/>
  <c r="B171" i="8"/>
  <c r="M171" i="8" s="1"/>
  <c r="J170" i="8"/>
  <c r="I170" i="8"/>
  <c r="F170" i="8"/>
  <c r="E170" i="8"/>
  <c r="D170" i="8"/>
  <c r="C170" i="8"/>
  <c r="M170" i="8" s="1"/>
  <c r="B170" i="8"/>
  <c r="J169" i="8"/>
  <c r="I169" i="8"/>
  <c r="H169" i="8"/>
  <c r="F169" i="8"/>
  <c r="E169" i="8"/>
  <c r="D169" i="8"/>
  <c r="C169" i="8"/>
  <c r="B169" i="8"/>
  <c r="M169" i="8" s="1"/>
  <c r="J168" i="8"/>
  <c r="I168" i="8"/>
  <c r="H168" i="8"/>
  <c r="F168" i="8"/>
  <c r="E168" i="8"/>
  <c r="D168" i="8"/>
  <c r="C168" i="8"/>
  <c r="B168" i="8"/>
  <c r="J167" i="8"/>
  <c r="I167" i="8"/>
  <c r="H167" i="8"/>
  <c r="F167" i="8"/>
  <c r="E167" i="8"/>
  <c r="D167" i="8"/>
  <c r="C167" i="8"/>
  <c r="B167" i="8"/>
  <c r="M167" i="8" s="1"/>
  <c r="J166" i="8"/>
  <c r="I166" i="8"/>
  <c r="H166" i="8"/>
  <c r="F166" i="8"/>
  <c r="E166" i="8"/>
  <c r="D166" i="8"/>
  <c r="C166" i="8"/>
  <c r="B166" i="8"/>
  <c r="M166" i="8" s="1"/>
  <c r="J165" i="8"/>
  <c r="I165" i="8"/>
  <c r="H165" i="8"/>
  <c r="F165" i="8"/>
  <c r="E165" i="8"/>
  <c r="D165" i="8"/>
  <c r="C165" i="8"/>
  <c r="B165" i="8"/>
  <c r="M165" i="8" s="1"/>
  <c r="J164" i="8"/>
  <c r="I164" i="8"/>
  <c r="H164" i="8"/>
  <c r="F164" i="8"/>
  <c r="E164" i="8"/>
  <c r="D164" i="8"/>
  <c r="C164" i="8"/>
  <c r="B164" i="8"/>
  <c r="J163" i="8"/>
  <c r="I163" i="8"/>
  <c r="H163" i="8"/>
  <c r="F163" i="8"/>
  <c r="E163" i="8"/>
  <c r="D163" i="8"/>
  <c r="C163" i="8"/>
  <c r="B163" i="8"/>
  <c r="M163" i="8" s="1"/>
  <c r="J162" i="8"/>
  <c r="I162" i="8"/>
  <c r="H162" i="8"/>
  <c r="F162" i="8"/>
  <c r="E162" i="8"/>
  <c r="D162" i="8"/>
  <c r="C162" i="8"/>
  <c r="B162" i="8"/>
  <c r="M162" i="8" s="1"/>
  <c r="J161" i="8"/>
  <c r="I161" i="8"/>
  <c r="H161" i="8"/>
  <c r="F161" i="8"/>
  <c r="E161" i="8"/>
  <c r="D161" i="8"/>
  <c r="C161" i="8"/>
  <c r="B161" i="8"/>
  <c r="M161" i="8" s="1"/>
  <c r="J160" i="8"/>
  <c r="I160" i="8"/>
  <c r="H160" i="8"/>
  <c r="F160" i="8"/>
  <c r="E160" i="8"/>
  <c r="D160" i="8"/>
  <c r="C160" i="8"/>
  <c r="M160" i="8" s="1"/>
  <c r="B160" i="8"/>
  <c r="J159" i="8"/>
  <c r="I159" i="8"/>
  <c r="H159" i="8"/>
  <c r="F159" i="8"/>
  <c r="E159" i="8"/>
  <c r="D159" i="8"/>
  <c r="C159" i="8"/>
  <c r="B159" i="8"/>
  <c r="J158" i="8"/>
  <c r="I158" i="8"/>
  <c r="H158" i="8"/>
  <c r="F158" i="8"/>
  <c r="E158" i="8"/>
  <c r="D158" i="8"/>
  <c r="C158" i="8"/>
  <c r="B158" i="8"/>
  <c r="M158" i="8" s="1"/>
  <c r="J157" i="8"/>
  <c r="I157" i="8"/>
  <c r="H157" i="8"/>
  <c r="F157" i="8"/>
  <c r="E157" i="8"/>
  <c r="D157" i="8"/>
  <c r="C157" i="8"/>
  <c r="B157" i="8"/>
  <c r="M157" i="8" s="1"/>
  <c r="J156" i="8"/>
  <c r="I156" i="8"/>
  <c r="H156" i="8"/>
  <c r="F156" i="8"/>
  <c r="E156" i="8"/>
  <c r="D156" i="8"/>
  <c r="C156" i="8"/>
  <c r="B156" i="8"/>
  <c r="M156" i="8" s="1"/>
  <c r="M155" i="8"/>
  <c r="J155" i="8"/>
  <c r="I155" i="8"/>
  <c r="H155" i="8"/>
  <c r="F155" i="8"/>
  <c r="E155" i="8"/>
  <c r="D155" i="8"/>
  <c r="C155" i="8"/>
  <c r="B155" i="8"/>
  <c r="J154" i="8"/>
  <c r="I154" i="8"/>
  <c r="H154" i="8"/>
  <c r="F154" i="8"/>
  <c r="E154" i="8"/>
  <c r="D154" i="8"/>
  <c r="C154" i="8"/>
  <c r="B154" i="8"/>
  <c r="J153" i="8"/>
  <c r="I153" i="8"/>
  <c r="H153" i="8"/>
  <c r="F153" i="8"/>
  <c r="E153" i="8"/>
  <c r="D153" i="8"/>
  <c r="C153" i="8"/>
  <c r="B153" i="8"/>
  <c r="M153" i="8" s="1"/>
  <c r="J152" i="8"/>
  <c r="I152" i="8"/>
  <c r="H152" i="8"/>
  <c r="F152" i="8"/>
  <c r="E152" i="8"/>
  <c r="D152" i="8"/>
  <c r="C152" i="8"/>
  <c r="B152" i="8"/>
  <c r="M152" i="8" s="1"/>
  <c r="J151" i="8"/>
  <c r="I151" i="8"/>
  <c r="H151" i="8"/>
  <c r="F151" i="8"/>
  <c r="E151" i="8"/>
  <c r="D151" i="8"/>
  <c r="C151" i="8"/>
  <c r="B151" i="8"/>
  <c r="J150" i="8"/>
  <c r="I150" i="8"/>
  <c r="H150" i="8"/>
  <c r="F150" i="8"/>
  <c r="E150" i="8"/>
  <c r="D150" i="8"/>
  <c r="C150" i="8"/>
  <c r="B150" i="8"/>
  <c r="M150" i="8" s="1"/>
  <c r="J149" i="8"/>
  <c r="I149" i="8"/>
  <c r="F149" i="8"/>
  <c r="E149" i="8"/>
  <c r="D149" i="8"/>
  <c r="C149" i="8"/>
  <c r="B149" i="8"/>
  <c r="J148" i="8"/>
  <c r="I148" i="8"/>
  <c r="F148" i="8"/>
  <c r="E148" i="8"/>
  <c r="D148" i="8"/>
  <c r="C148" i="8"/>
  <c r="B148" i="8"/>
  <c r="J147" i="8"/>
  <c r="I147" i="8"/>
  <c r="H147" i="8"/>
  <c r="F147" i="8"/>
  <c r="E147" i="8"/>
  <c r="D147" i="8"/>
  <c r="C147" i="8"/>
  <c r="B147" i="8"/>
  <c r="J146" i="8"/>
  <c r="I146" i="8"/>
  <c r="H146" i="8"/>
  <c r="F146" i="8"/>
  <c r="E146" i="8"/>
  <c r="D146" i="8"/>
  <c r="C146" i="8"/>
  <c r="B146" i="8"/>
  <c r="J145" i="8"/>
  <c r="I145" i="8"/>
  <c r="H145" i="8"/>
  <c r="F145" i="8"/>
  <c r="E145" i="8"/>
  <c r="D145" i="8"/>
  <c r="C145" i="8"/>
  <c r="B145" i="8"/>
  <c r="J144" i="8"/>
  <c r="I144" i="8"/>
  <c r="H144" i="8"/>
  <c r="F144" i="8"/>
  <c r="E144" i="8"/>
  <c r="D144" i="8"/>
  <c r="C144" i="8"/>
  <c r="B144" i="8"/>
  <c r="J143" i="8"/>
  <c r="I143" i="8"/>
  <c r="H143" i="8"/>
  <c r="F143" i="8"/>
  <c r="E143" i="8"/>
  <c r="D143" i="8"/>
  <c r="C143" i="8"/>
  <c r="B143" i="8"/>
  <c r="K142" i="8"/>
  <c r="J142" i="8"/>
  <c r="I142" i="8"/>
  <c r="H142" i="8"/>
  <c r="F142" i="8"/>
  <c r="E142" i="8"/>
  <c r="D142" i="8"/>
  <c r="C142" i="8"/>
  <c r="B142" i="8"/>
  <c r="M142" i="8" s="1"/>
  <c r="J141" i="8"/>
  <c r="I141" i="8"/>
  <c r="H141" i="8"/>
  <c r="F141" i="8"/>
  <c r="E141" i="8"/>
  <c r="D141" i="8"/>
  <c r="C141" i="8"/>
  <c r="B141" i="8"/>
  <c r="M141" i="8" s="1"/>
  <c r="J140" i="8"/>
  <c r="I140" i="8"/>
  <c r="H140" i="8"/>
  <c r="F140" i="8"/>
  <c r="E140" i="8"/>
  <c r="D140" i="8"/>
  <c r="C140" i="8"/>
  <c r="B140" i="8"/>
  <c r="J139" i="8"/>
  <c r="I139" i="8"/>
  <c r="H139" i="8"/>
  <c r="F139" i="8"/>
  <c r="E139" i="8"/>
  <c r="D139" i="8"/>
  <c r="C139" i="8"/>
  <c r="B139" i="8"/>
  <c r="M139" i="8" s="1"/>
  <c r="J138" i="8"/>
  <c r="I138" i="8"/>
  <c r="H138" i="8"/>
  <c r="F138" i="8"/>
  <c r="E138" i="8"/>
  <c r="D138" i="8"/>
  <c r="C138" i="8"/>
  <c r="B138" i="8"/>
  <c r="M138" i="8" s="1"/>
  <c r="J137" i="8"/>
  <c r="I137" i="8"/>
  <c r="H137" i="8"/>
  <c r="F137" i="8"/>
  <c r="E137" i="8"/>
  <c r="D137" i="8"/>
  <c r="C137" i="8"/>
  <c r="B137" i="8"/>
  <c r="J136" i="8"/>
  <c r="I136" i="8"/>
  <c r="H136" i="8"/>
  <c r="F136" i="8"/>
  <c r="E136" i="8"/>
  <c r="D136" i="8"/>
  <c r="C136" i="8"/>
  <c r="B136" i="8"/>
  <c r="M135" i="8"/>
  <c r="J135" i="8"/>
  <c r="I135" i="8"/>
  <c r="H135" i="8"/>
  <c r="F135" i="8"/>
  <c r="E135" i="8"/>
  <c r="D135" i="8"/>
  <c r="C135" i="8"/>
  <c r="B135" i="8"/>
  <c r="J134" i="8"/>
  <c r="I134" i="8"/>
  <c r="H134" i="8"/>
  <c r="F134" i="8"/>
  <c r="E134" i="8"/>
  <c r="D134" i="8"/>
  <c r="C134" i="8"/>
  <c r="B134" i="8"/>
  <c r="K133" i="8"/>
  <c r="J133" i="8"/>
  <c r="I133" i="8"/>
  <c r="H133" i="8"/>
  <c r="F133" i="8"/>
  <c r="E133" i="8"/>
  <c r="D133" i="8"/>
  <c r="C133" i="8"/>
  <c r="B133" i="8"/>
  <c r="J132" i="8"/>
  <c r="I132" i="8"/>
  <c r="F132" i="8"/>
  <c r="E132" i="8"/>
  <c r="D132" i="8"/>
  <c r="C132" i="8"/>
  <c r="B132" i="8"/>
  <c r="J131" i="8"/>
  <c r="I131" i="8"/>
  <c r="F131" i="8"/>
  <c r="E131" i="8"/>
  <c r="D131" i="8"/>
  <c r="C131" i="8"/>
  <c r="B131" i="8"/>
  <c r="M131" i="8" s="1"/>
  <c r="J130" i="8"/>
  <c r="I130" i="8"/>
  <c r="H130" i="8"/>
  <c r="F130" i="8"/>
  <c r="E130" i="8"/>
  <c r="D130" i="8"/>
  <c r="C130" i="8"/>
  <c r="B130" i="8"/>
  <c r="M130" i="8" s="1"/>
  <c r="J129" i="8"/>
  <c r="I129" i="8"/>
  <c r="H129" i="8"/>
  <c r="F129" i="8"/>
  <c r="E129" i="8"/>
  <c r="D129" i="8"/>
  <c r="C129" i="8"/>
  <c r="B129" i="8"/>
  <c r="J128" i="8"/>
  <c r="I128" i="8"/>
  <c r="H128" i="8"/>
  <c r="F128" i="8"/>
  <c r="E128" i="8"/>
  <c r="D128" i="8"/>
  <c r="C128" i="8"/>
  <c r="B128" i="8"/>
  <c r="J127" i="8"/>
  <c r="I127" i="8"/>
  <c r="H127" i="8"/>
  <c r="F127" i="8"/>
  <c r="E127" i="8"/>
  <c r="D127" i="8"/>
  <c r="C127" i="8"/>
  <c r="B127" i="8"/>
  <c r="M127" i="8" s="1"/>
  <c r="J126" i="8"/>
  <c r="I126" i="8"/>
  <c r="H126" i="8"/>
  <c r="F126" i="8"/>
  <c r="E126" i="8"/>
  <c r="D126" i="8"/>
  <c r="C126" i="8"/>
  <c r="M126" i="8" s="1"/>
  <c r="B126" i="8"/>
  <c r="J125" i="8"/>
  <c r="I125" i="8"/>
  <c r="H125" i="8"/>
  <c r="F125" i="8"/>
  <c r="E125" i="8"/>
  <c r="D125" i="8"/>
  <c r="C125" i="8"/>
  <c r="B125" i="8"/>
  <c r="J124" i="8"/>
  <c r="I124" i="8"/>
  <c r="H124" i="8"/>
  <c r="F124" i="8"/>
  <c r="E124" i="8"/>
  <c r="D124" i="8"/>
  <c r="C124" i="8"/>
  <c r="B124" i="8"/>
  <c r="M124" i="8" s="1"/>
  <c r="J123" i="8"/>
  <c r="I123" i="8"/>
  <c r="F123" i="8"/>
  <c r="E123" i="8"/>
  <c r="D123" i="8"/>
  <c r="C123" i="8"/>
  <c r="B123" i="8"/>
  <c r="J122" i="8"/>
  <c r="I122" i="8"/>
  <c r="F122" i="8"/>
  <c r="E122" i="8"/>
  <c r="D122" i="8"/>
  <c r="C122" i="8"/>
  <c r="B122" i="8"/>
  <c r="M122" i="8" s="1"/>
  <c r="J121" i="8"/>
  <c r="I121" i="8"/>
  <c r="F121" i="8"/>
  <c r="E121" i="8"/>
  <c r="D121" i="8"/>
  <c r="C121" i="8"/>
  <c r="B121" i="8"/>
  <c r="J120" i="8"/>
  <c r="I120" i="8"/>
  <c r="F120" i="8"/>
  <c r="E120" i="8"/>
  <c r="D120" i="8"/>
  <c r="C120" i="8"/>
  <c r="B120" i="8"/>
  <c r="J119" i="8"/>
  <c r="I119" i="8"/>
  <c r="F119" i="8"/>
  <c r="E119" i="8"/>
  <c r="D119" i="8"/>
  <c r="C119" i="8"/>
  <c r="B119" i="8"/>
  <c r="J118" i="8"/>
  <c r="I118" i="8"/>
  <c r="F118" i="8"/>
  <c r="E118" i="8"/>
  <c r="D118" i="8"/>
  <c r="C118" i="8"/>
  <c r="B118" i="8"/>
  <c r="J117" i="8"/>
  <c r="I117" i="8"/>
  <c r="H117" i="8"/>
  <c r="F117" i="8"/>
  <c r="E117" i="8"/>
  <c r="D117" i="8"/>
  <c r="C117" i="8"/>
  <c r="B117" i="8"/>
  <c r="J116" i="8"/>
  <c r="I116" i="8"/>
  <c r="H116" i="8"/>
  <c r="F116" i="8"/>
  <c r="E116" i="8"/>
  <c r="D116" i="8"/>
  <c r="C116" i="8"/>
  <c r="B116" i="8"/>
  <c r="J115" i="8"/>
  <c r="I115" i="8"/>
  <c r="H115" i="8"/>
  <c r="F115" i="8"/>
  <c r="E115" i="8"/>
  <c r="D115" i="8"/>
  <c r="C115" i="8"/>
  <c r="B115" i="8"/>
  <c r="J114" i="8"/>
  <c r="I114" i="8"/>
  <c r="H114" i="8"/>
  <c r="F114" i="8"/>
  <c r="E114" i="8"/>
  <c r="D114" i="8"/>
  <c r="C114" i="8"/>
  <c r="B114" i="8"/>
  <c r="M114" i="8" s="1"/>
  <c r="J113" i="8"/>
  <c r="I113" i="8"/>
  <c r="H113" i="8"/>
  <c r="F113" i="8"/>
  <c r="E113" i="8"/>
  <c r="D113" i="8"/>
  <c r="C113" i="8"/>
  <c r="B113" i="8"/>
  <c r="M113" i="8" s="1"/>
  <c r="J112" i="8"/>
  <c r="I112" i="8"/>
  <c r="H112" i="8"/>
  <c r="F112" i="8"/>
  <c r="E112" i="8"/>
  <c r="D112" i="8"/>
  <c r="C112" i="8"/>
  <c r="B112" i="8"/>
  <c r="J111" i="8"/>
  <c r="I111" i="8"/>
  <c r="H111" i="8"/>
  <c r="F111" i="8"/>
  <c r="E111" i="8"/>
  <c r="D111" i="8"/>
  <c r="C111" i="8"/>
  <c r="B111" i="8"/>
  <c r="J110" i="8"/>
  <c r="I110" i="8"/>
  <c r="H110" i="8"/>
  <c r="F110" i="8"/>
  <c r="E110" i="8"/>
  <c r="D110" i="8"/>
  <c r="C110" i="8"/>
  <c r="B110" i="8"/>
  <c r="J109" i="8"/>
  <c r="I109" i="8"/>
  <c r="F109" i="8"/>
  <c r="E109" i="8"/>
  <c r="D109" i="8"/>
  <c r="C109" i="8"/>
  <c r="B109" i="8"/>
  <c r="J108" i="8"/>
  <c r="I108" i="8"/>
  <c r="H108" i="8"/>
  <c r="F108" i="8"/>
  <c r="E108" i="8"/>
  <c r="D108" i="8"/>
  <c r="C108" i="8"/>
  <c r="B108" i="8"/>
  <c r="J107" i="8"/>
  <c r="I107" i="8"/>
  <c r="H107" i="8"/>
  <c r="F107" i="8"/>
  <c r="E107" i="8"/>
  <c r="D107" i="8"/>
  <c r="C107" i="8"/>
  <c r="B107" i="8"/>
  <c r="M107" i="8" s="1"/>
  <c r="J106" i="8"/>
  <c r="I106" i="8"/>
  <c r="H106" i="8"/>
  <c r="F106" i="8"/>
  <c r="E106" i="8"/>
  <c r="D106" i="8"/>
  <c r="C106" i="8"/>
  <c r="B106" i="8"/>
  <c r="M106" i="8" s="1"/>
  <c r="J105" i="8"/>
  <c r="I105" i="8"/>
  <c r="H105" i="8"/>
  <c r="F105" i="8"/>
  <c r="E105" i="8"/>
  <c r="D105" i="8"/>
  <c r="C105" i="8"/>
  <c r="M105" i="8" s="1"/>
  <c r="B105" i="8"/>
  <c r="J104" i="8"/>
  <c r="I104" i="8"/>
  <c r="H104" i="8"/>
  <c r="F104" i="8"/>
  <c r="E104" i="8"/>
  <c r="D104" i="8"/>
  <c r="C104" i="8"/>
  <c r="B104" i="8"/>
  <c r="J103" i="8"/>
  <c r="I103" i="8"/>
  <c r="H103" i="8"/>
  <c r="F103" i="8"/>
  <c r="E103" i="8"/>
  <c r="D103" i="8"/>
  <c r="C103" i="8"/>
  <c r="M103" i="8" s="1"/>
  <c r="B103" i="8"/>
  <c r="J102" i="8"/>
  <c r="I102" i="8"/>
  <c r="H102" i="8"/>
  <c r="F102" i="8"/>
  <c r="E102" i="8"/>
  <c r="D102" i="8"/>
  <c r="C102" i="8"/>
  <c r="B102" i="8"/>
  <c r="M102" i="8" s="1"/>
  <c r="J101" i="8"/>
  <c r="I101" i="8"/>
  <c r="H101" i="8"/>
  <c r="F101" i="8"/>
  <c r="E101" i="8"/>
  <c r="D101" i="8"/>
  <c r="C101" i="8"/>
  <c r="B101" i="8"/>
  <c r="J100" i="8"/>
  <c r="I100" i="8"/>
  <c r="H100" i="8"/>
  <c r="F100" i="8"/>
  <c r="E100" i="8"/>
  <c r="D100" i="8"/>
  <c r="C100" i="8"/>
  <c r="B100" i="8"/>
  <c r="J99" i="8"/>
  <c r="I99" i="8"/>
  <c r="H99" i="8"/>
  <c r="F99" i="8"/>
  <c r="E99" i="8"/>
  <c r="D99" i="8"/>
  <c r="C99" i="8"/>
  <c r="B99" i="8"/>
  <c r="J98" i="8"/>
  <c r="I98" i="8"/>
  <c r="H98" i="8"/>
  <c r="F98" i="8"/>
  <c r="E98" i="8"/>
  <c r="D98" i="8"/>
  <c r="C98" i="8"/>
  <c r="B98" i="8"/>
  <c r="J97" i="8"/>
  <c r="I97" i="8"/>
  <c r="H97" i="8"/>
  <c r="F97" i="8"/>
  <c r="E97" i="8"/>
  <c r="D97" i="8"/>
  <c r="C97" i="8"/>
  <c r="B97" i="8"/>
  <c r="M97" i="8" s="1"/>
  <c r="J96" i="8"/>
  <c r="I96" i="8"/>
  <c r="F96" i="8"/>
  <c r="E96" i="8"/>
  <c r="D96" i="8"/>
  <c r="C96" i="8"/>
  <c r="B96" i="8"/>
  <c r="J95" i="8"/>
  <c r="I95" i="8"/>
  <c r="F95" i="8"/>
  <c r="E95" i="8"/>
  <c r="D95" i="8"/>
  <c r="C95" i="8"/>
  <c r="B95" i="8"/>
  <c r="J94" i="8"/>
  <c r="I94" i="8"/>
  <c r="H94" i="8"/>
  <c r="F94" i="8"/>
  <c r="E94" i="8"/>
  <c r="D94" i="8"/>
  <c r="C94" i="8"/>
  <c r="B94" i="8"/>
  <c r="J93" i="8"/>
  <c r="I93" i="8"/>
  <c r="H93" i="8"/>
  <c r="F93" i="8"/>
  <c r="E93" i="8"/>
  <c r="D93" i="8"/>
  <c r="C93" i="8"/>
  <c r="B93" i="8"/>
  <c r="J92" i="8"/>
  <c r="I92" i="8"/>
  <c r="H92" i="8"/>
  <c r="F92" i="8"/>
  <c r="E92" i="8"/>
  <c r="D92" i="8"/>
  <c r="C92" i="8"/>
  <c r="B92" i="8"/>
  <c r="M92" i="8" s="1"/>
  <c r="J91" i="8"/>
  <c r="I91" i="8"/>
  <c r="H91" i="8"/>
  <c r="F91" i="8"/>
  <c r="E91" i="8"/>
  <c r="D91" i="8"/>
  <c r="C91" i="8"/>
  <c r="B91" i="8"/>
  <c r="J90" i="8"/>
  <c r="I90" i="8"/>
  <c r="H90" i="8"/>
  <c r="F90" i="8"/>
  <c r="E90" i="8"/>
  <c r="D90" i="8"/>
  <c r="C90" i="8"/>
  <c r="B90" i="8"/>
  <c r="J89" i="8"/>
  <c r="I89" i="8"/>
  <c r="H89" i="8"/>
  <c r="F89" i="8"/>
  <c r="E89" i="8"/>
  <c r="D89" i="8"/>
  <c r="C89" i="8"/>
  <c r="B89" i="8"/>
  <c r="J88" i="8"/>
  <c r="I88" i="8"/>
  <c r="F88" i="8"/>
  <c r="E88" i="8"/>
  <c r="D88" i="8"/>
  <c r="C88" i="8"/>
  <c r="B88" i="8"/>
  <c r="M88" i="8" s="1"/>
  <c r="J87" i="8"/>
  <c r="I87" i="8"/>
  <c r="F87" i="8"/>
  <c r="E87" i="8"/>
  <c r="D87" i="8"/>
  <c r="C87" i="8"/>
  <c r="B87" i="8"/>
  <c r="J86" i="8"/>
  <c r="I86" i="8"/>
  <c r="H86" i="8"/>
  <c r="F86" i="8"/>
  <c r="E86" i="8"/>
  <c r="D86" i="8"/>
  <c r="C86" i="8"/>
  <c r="B86" i="8"/>
  <c r="J85" i="8"/>
  <c r="I85" i="8"/>
  <c r="H85" i="8"/>
  <c r="F85" i="8"/>
  <c r="E85" i="8"/>
  <c r="D85" i="8"/>
  <c r="C85" i="8"/>
  <c r="B85" i="8"/>
  <c r="J84" i="8"/>
  <c r="I84" i="8"/>
  <c r="H84" i="8"/>
  <c r="F84" i="8"/>
  <c r="E84" i="8"/>
  <c r="D84" i="8"/>
  <c r="C84" i="8"/>
  <c r="B84" i="8"/>
  <c r="M84" i="8" s="1"/>
  <c r="J83" i="8"/>
  <c r="I83" i="8"/>
  <c r="H83" i="8"/>
  <c r="F83" i="8"/>
  <c r="E83" i="8"/>
  <c r="D83" i="8"/>
  <c r="C83" i="8"/>
  <c r="B83" i="8"/>
  <c r="M83" i="8" s="1"/>
  <c r="J82" i="8"/>
  <c r="I82" i="8"/>
  <c r="H82" i="8"/>
  <c r="F82" i="8"/>
  <c r="E82" i="8"/>
  <c r="D82" i="8"/>
  <c r="C82" i="8"/>
  <c r="B82" i="8"/>
  <c r="M82" i="8" s="1"/>
  <c r="J81" i="8"/>
  <c r="I81" i="8"/>
  <c r="H81" i="8"/>
  <c r="F81" i="8"/>
  <c r="E81" i="8"/>
  <c r="D81" i="8"/>
  <c r="C81" i="8"/>
  <c r="B81" i="8"/>
  <c r="M81" i="8" s="1"/>
  <c r="J80" i="8"/>
  <c r="I80" i="8"/>
  <c r="H80" i="8"/>
  <c r="F80" i="8"/>
  <c r="E80" i="8"/>
  <c r="D80" i="8"/>
  <c r="C80" i="8"/>
  <c r="B80" i="8"/>
  <c r="M80" i="8" s="1"/>
  <c r="J79" i="8"/>
  <c r="I79" i="8"/>
  <c r="H79" i="8"/>
  <c r="F79" i="8"/>
  <c r="E79" i="8"/>
  <c r="D79" i="8"/>
  <c r="C79" i="8"/>
  <c r="B79" i="8"/>
  <c r="M79" i="8" s="1"/>
  <c r="J78" i="8"/>
  <c r="I78" i="8"/>
  <c r="H78" i="8"/>
  <c r="F78" i="8"/>
  <c r="E78" i="8"/>
  <c r="D78" i="8"/>
  <c r="C78" i="8"/>
  <c r="B78" i="8"/>
  <c r="J77" i="8"/>
  <c r="I77" i="8"/>
  <c r="H77" i="8"/>
  <c r="F77" i="8"/>
  <c r="E77" i="8"/>
  <c r="D77" i="8"/>
  <c r="C77" i="8"/>
  <c r="B77" i="8"/>
  <c r="J76" i="8"/>
  <c r="I76" i="8"/>
  <c r="H76" i="8"/>
  <c r="F76" i="8"/>
  <c r="E76" i="8"/>
  <c r="D76" i="8"/>
  <c r="C76" i="8"/>
  <c r="B76" i="8"/>
  <c r="M76" i="8" s="1"/>
  <c r="J75" i="8"/>
  <c r="I75" i="8"/>
  <c r="H75" i="8"/>
  <c r="F75" i="8"/>
  <c r="E75" i="8"/>
  <c r="D75" i="8"/>
  <c r="C75" i="8"/>
  <c r="B75" i="8"/>
  <c r="J74" i="8"/>
  <c r="I74" i="8"/>
  <c r="H74" i="8"/>
  <c r="F74" i="8"/>
  <c r="E74" i="8"/>
  <c r="D74" i="8"/>
  <c r="C74" i="8"/>
  <c r="B74" i="8"/>
  <c r="J73" i="8"/>
  <c r="I73" i="8"/>
  <c r="H73" i="8"/>
  <c r="F73" i="8"/>
  <c r="E73" i="8"/>
  <c r="D73" i="8"/>
  <c r="C73" i="8"/>
  <c r="B73" i="8"/>
  <c r="M73" i="8" s="1"/>
  <c r="J72" i="8"/>
  <c r="I72" i="8"/>
  <c r="H72" i="8"/>
  <c r="F72" i="8"/>
  <c r="E72" i="8"/>
  <c r="D72" i="8"/>
  <c r="C72" i="8"/>
  <c r="B72" i="8"/>
  <c r="J71" i="8"/>
  <c r="I71" i="8"/>
  <c r="H71" i="8"/>
  <c r="F71" i="8"/>
  <c r="E71" i="8"/>
  <c r="D71" i="8"/>
  <c r="C71" i="8"/>
  <c r="B71" i="8"/>
  <c r="M71" i="8" s="1"/>
  <c r="J70" i="8"/>
  <c r="I70" i="8"/>
  <c r="H70" i="8"/>
  <c r="F70" i="8"/>
  <c r="E70" i="8"/>
  <c r="D70" i="8"/>
  <c r="C70" i="8"/>
  <c r="B70" i="8"/>
  <c r="J69" i="8"/>
  <c r="I69" i="8"/>
  <c r="H69" i="8"/>
  <c r="F69" i="8"/>
  <c r="E69" i="8"/>
  <c r="D69" i="8"/>
  <c r="C69" i="8"/>
  <c r="B69" i="8"/>
  <c r="M69" i="8" s="1"/>
  <c r="J68" i="8"/>
  <c r="I68" i="8"/>
  <c r="H68" i="8"/>
  <c r="F68" i="8"/>
  <c r="E68" i="8"/>
  <c r="D68" i="8"/>
  <c r="C68" i="8"/>
  <c r="B68" i="8"/>
  <c r="M68" i="8" s="1"/>
  <c r="J67" i="8"/>
  <c r="I67" i="8"/>
  <c r="H67" i="8"/>
  <c r="F67" i="8"/>
  <c r="E67" i="8"/>
  <c r="D67" i="8"/>
  <c r="C67" i="8"/>
  <c r="B67" i="8"/>
  <c r="M67" i="8" s="1"/>
  <c r="J66" i="8"/>
  <c r="I66" i="8"/>
  <c r="H66" i="8"/>
  <c r="F66" i="8"/>
  <c r="E66" i="8"/>
  <c r="D66" i="8"/>
  <c r="C66" i="8"/>
  <c r="B66" i="8"/>
  <c r="J65" i="8"/>
  <c r="I65" i="8"/>
  <c r="H65" i="8"/>
  <c r="F65" i="8"/>
  <c r="E65" i="8"/>
  <c r="D65" i="8"/>
  <c r="C65" i="8"/>
  <c r="B65" i="8"/>
  <c r="J64" i="8"/>
  <c r="I64" i="8"/>
  <c r="H64" i="8"/>
  <c r="F64" i="8"/>
  <c r="E64" i="8"/>
  <c r="D64" i="8"/>
  <c r="C64" i="8"/>
  <c r="B64" i="8"/>
  <c r="J63" i="8"/>
  <c r="I63" i="8"/>
  <c r="H63" i="8"/>
  <c r="F63" i="8"/>
  <c r="E63" i="8"/>
  <c r="D63" i="8"/>
  <c r="C63" i="8"/>
  <c r="B63" i="8"/>
  <c r="J62" i="8"/>
  <c r="I62" i="8"/>
  <c r="H62" i="8"/>
  <c r="F62" i="8"/>
  <c r="E62" i="8"/>
  <c r="D62" i="8"/>
  <c r="C62" i="8"/>
  <c r="B62" i="8"/>
  <c r="J61" i="8"/>
  <c r="I61" i="8"/>
  <c r="H61" i="8"/>
  <c r="F61" i="8"/>
  <c r="E61" i="8"/>
  <c r="D61" i="8"/>
  <c r="C61" i="8"/>
  <c r="B61" i="8"/>
  <c r="M61" i="8" s="1"/>
  <c r="J60" i="8"/>
  <c r="I60" i="8"/>
  <c r="H60" i="8"/>
  <c r="F60" i="8"/>
  <c r="E60" i="8"/>
  <c r="D60" i="8"/>
  <c r="C60" i="8"/>
  <c r="B60" i="8"/>
  <c r="J59" i="8"/>
  <c r="I59" i="8"/>
  <c r="H59" i="8"/>
  <c r="F59" i="8"/>
  <c r="E59" i="8"/>
  <c r="D59" i="8"/>
  <c r="C59" i="8"/>
  <c r="B59" i="8"/>
  <c r="M59" i="8" s="1"/>
  <c r="J58" i="8"/>
  <c r="I58" i="8"/>
  <c r="H58" i="8"/>
  <c r="F58" i="8"/>
  <c r="E58" i="8"/>
  <c r="D58" i="8"/>
  <c r="C58" i="8"/>
  <c r="B58" i="8"/>
  <c r="M58" i="8" s="1"/>
  <c r="J57" i="8"/>
  <c r="I57" i="8"/>
  <c r="H57" i="8"/>
  <c r="F57" i="8"/>
  <c r="E57" i="8"/>
  <c r="D57" i="8"/>
  <c r="C57" i="8"/>
  <c r="B57" i="8"/>
  <c r="M57" i="8" s="1"/>
  <c r="J56" i="8"/>
  <c r="I56" i="8"/>
  <c r="F56" i="8"/>
  <c r="E56" i="8"/>
  <c r="D56" i="8"/>
  <c r="C56" i="8"/>
  <c r="B56" i="8"/>
  <c r="J55" i="8"/>
  <c r="I55" i="8"/>
  <c r="H55" i="8"/>
  <c r="F55" i="8"/>
  <c r="E55" i="8"/>
  <c r="D55" i="8"/>
  <c r="C55" i="8"/>
  <c r="B55" i="8"/>
  <c r="J54" i="8"/>
  <c r="I54" i="8"/>
  <c r="H54" i="8"/>
  <c r="F54" i="8"/>
  <c r="E54" i="8"/>
  <c r="D54" i="8"/>
  <c r="C54" i="8"/>
  <c r="M54" i="8" s="1"/>
  <c r="B54" i="8"/>
  <c r="J53" i="8"/>
  <c r="I53" i="8"/>
  <c r="H53" i="8"/>
  <c r="F53" i="8"/>
  <c r="E53" i="8"/>
  <c r="D53" i="8"/>
  <c r="C53" i="8"/>
  <c r="B53" i="8"/>
  <c r="J52" i="8"/>
  <c r="I52" i="8"/>
  <c r="H52" i="8"/>
  <c r="F52" i="8"/>
  <c r="E52" i="8"/>
  <c r="D52" i="8"/>
  <c r="C52" i="8"/>
  <c r="B52" i="8"/>
  <c r="J51" i="8"/>
  <c r="I51" i="8"/>
  <c r="H51" i="8"/>
  <c r="F51" i="8"/>
  <c r="E51" i="8"/>
  <c r="D51" i="8"/>
  <c r="C51" i="8"/>
  <c r="B51" i="8"/>
  <c r="J50" i="8"/>
  <c r="I50" i="8"/>
  <c r="H50" i="8"/>
  <c r="F50" i="8"/>
  <c r="E50" i="8"/>
  <c r="D50" i="8"/>
  <c r="C50" i="8"/>
  <c r="B50" i="8"/>
  <c r="J49" i="8"/>
  <c r="I49" i="8"/>
  <c r="H49" i="8"/>
  <c r="F49" i="8"/>
  <c r="E49" i="8"/>
  <c r="D49" i="8"/>
  <c r="C49" i="8"/>
  <c r="B49" i="8"/>
  <c r="J48" i="8"/>
  <c r="I48" i="8"/>
  <c r="H48" i="8"/>
  <c r="F48" i="8"/>
  <c r="E48" i="8"/>
  <c r="D48" i="8"/>
  <c r="C48" i="8"/>
  <c r="B48" i="8"/>
  <c r="J47" i="8"/>
  <c r="I47" i="8"/>
  <c r="F47" i="8"/>
  <c r="E47" i="8"/>
  <c r="D47" i="8"/>
  <c r="C47" i="8"/>
  <c r="B47" i="8"/>
  <c r="M47" i="8" s="1"/>
  <c r="J46" i="8"/>
  <c r="I46" i="8"/>
  <c r="H46" i="8"/>
  <c r="F46" i="8"/>
  <c r="E46" i="8"/>
  <c r="D46" i="8"/>
  <c r="C46" i="8"/>
  <c r="B46" i="8"/>
  <c r="J45" i="8"/>
  <c r="I45" i="8"/>
  <c r="H45" i="8"/>
  <c r="F45" i="8"/>
  <c r="E45" i="8"/>
  <c r="D45" i="8"/>
  <c r="C45" i="8"/>
  <c r="B45" i="8"/>
  <c r="M45" i="8" s="1"/>
  <c r="J44" i="8"/>
  <c r="I44" i="8"/>
  <c r="H44" i="8"/>
  <c r="F44" i="8"/>
  <c r="E44" i="8"/>
  <c r="D44" i="8"/>
  <c r="C44" i="8"/>
  <c r="B44" i="8"/>
  <c r="J43" i="8"/>
  <c r="I43" i="8"/>
  <c r="H43" i="8"/>
  <c r="F43" i="8"/>
  <c r="E43" i="8"/>
  <c r="D43" i="8"/>
  <c r="C43" i="8"/>
  <c r="B43" i="8"/>
  <c r="J42" i="8"/>
  <c r="I42" i="8"/>
  <c r="H42" i="8"/>
  <c r="F42" i="8"/>
  <c r="E42" i="8"/>
  <c r="D42" i="8"/>
  <c r="C42" i="8"/>
  <c r="B42" i="8"/>
  <c r="M42" i="8" s="1"/>
  <c r="J41" i="8"/>
  <c r="I41" i="8"/>
  <c r="H41" i="8"/>
  <c r="F41" i="8"/>
  <c r="E41" i="8"/>
  <c r="D41" i="8"/>
  <c r="C41" i="8"/>
  <c r="B41" i="8"/>
  <c r="J40" i="8"/>
  <c r="I40" i="8"/>
  <c r="H40" i="8"/>
  <c r="F40" i="8"/>
  <c r="E40" i="8"/>
  <c r="D40" i="8"/>
  <c r="C40" i="8"/>
  <c r="B40" i="8"/>
  <c r="J39" i="8"/>
  <c r="I39" i="8"/>
  <c r="H39" i="8"/>
  <c r="F39" i="8"/>
  <c r="E39" i="8"/>
  <c r="D39" i="8"/>
  <c r="C39" i="8"/>
  <c r="M39" i="8" s="1"/>
  <c r="B39" i="8"/>
  <c r="J38" i="8"/>
  <c r="I38" i="8"/>
  <c r="H38" i="8"/>
  <c r="G38" i="8"/>
  <c r="F38" i="8"/>
  <c r="E38" i="8"/>
  <c r="D38" i="8"/>
  <c r="C38" i="8"/>
  <c r="B38" i="8"/>
  <c r="M38" i="8" s="1"/>
  <c r="J37" i="8"/>
  <c r="I37" i="8"/>
  <c r="H37" i="8"/>
  <c r="G37" i="8"/>
  <c r="F37" i="8"/>
  <c r="E37" i="8"/>
  <c r="D37" i="8"/>
  <c r="C37" i="8"/>
  <c r="B37" i="8"/>
  <c r="M37" i="8" s="1"/>
  <c r="J36" i="8"/>
  <c r="I36" i="8"/>
  <c r="H36" i="8"/>
  <c r="F36" i="8"/>
  <c r="E36" i="8"/>
  <c r="D36" i="8"/>
  <c r="C36" i="8"/>
  <c r="M36" i="8" s="1"/>
  <c r="B36" i="8"/>
  <c r="J35" i="8"/>
  <c r="I35" i="8"/>
  <c r="H35" i="8"/>
  <c r="F35" i="8"/>
  <c r="E35" i="8"/>
  <c r="D35" i="8"/>
  <c r="C35" i="8"/>
  <c r="B35" i="8"/>
  <c r="M35" i="8" s="1"/>
  <c r="M34" i="8"/>
  <c r="J34" i="8"/>
  <c r="I34" i="8"/>
  <c r="H34" i="8"/>
  <c r="F34" i="8"/>
  <c r="E34" i="8"/>
  <c r="D34" i="8"/>
  <c r="C34" i="8"/>
  <c r="B34" i="8"/>
  <c r="J33" i="8"/>
  <c r="I33" i="8"/>
  <c r="H33" i="8"/>
  <c r="F33" i="8"/>
  <c r="E33" i="8"/>
  <c r="D33" i="8"/>
  <c r="C33" i="8"/>
  <c r="B33" i="8"/>
  <c r="M33" i="8" s="1"/>
  <c r="J32" i="8"/>
  <c r="I32" i="8"/>
  <c r="H32" i="8"/>
  <c r="F32" i="8"/>
  <c r="E32" i="8"/>
  <c r="D32" i="8"/>
  <c r="C32" i="8"/>
  <c r="B32" i="8"/>
  <c r="M32" i="8" s="1"/>
  <c r="K31" i="8"/>
  <c r="J31" i="8"/>
  <c r="I31" i="8"/>
  <c r="H31" i="8"/>
  <c r="F31" i="8"/>
  <c r="E31" i="8"/>
  <c r="D31" i="8"/>
  <c r="C31" i="8"/>
  <c r="M31" i="8" s="1"/>
  <c r="B31" i="8"/>
  <c r="K30" i="8"/>
  <c r="J30" i="8"/>
  <c r="I30" i="8"/>
  <c r="H30" i="8"/>
  <c r="F30" i="8"/>
  <c r="E30" i="8"/>
  <c r="D30" i="8"/>
  <c r="C30" i="8"/>
  <c r="B30" i="8"/>
  <c r="M30" i="8" s="1"/>
  <c r="J29" i="8"/>
  <c r="I29" i="8"/>
  <c r="H29" i="8"/>
  <c r="F29" i="8"/>
  <c r="E29" i="8"/>
  <c r="D29" i="8"/>
  <c r="C29" i="8"/>
  <c r="B29" i="8"/>
  <c r="M29" i="8" s="1"/>
  <c r="J28" i="8"/>
  <c r="I28" i="8"/>
  <c r="H28" i="8"/>
  <c r="G28" i="8"/>
  <c r="F28" i="8"/>
  <c r="E28" i="8"/>
  <c r="D28" i="8"/>
  <c r="C28" i="8"/>
  <c r="B28" i="8"/>
  <c r="M28" i="8" s="1"/>
  <c r="J27" i="8"/>
  <c r="I27" i="8"/>
  <c r="H27" i="8"/>
  <c r="G27" i="8"/>
  <c r="F27" i="8"/>
  <c r="E27" i="8"/>
  <c r="D27" i="8"/>
  <c r="C27" i="8"/>
  <c r="B27" i="8"/>
  <c r="M27" i="8" s="1"/>
  <c r="J26" i="8"/>
  <c r="I26" i="8"/>
  <c r="H26" i="8"/>
  <c r="F26" i="8"/>
  <c r="E26" i="8"/>
  <c r="D26" i="8"/>
  <c r="C26" i="8"/>
  <c r="M26" i="8" s="1"/>
  <c r="B26" i="8"/>
  <c r="J25" i="8"/>
  <c r="I25" i="8"/>
  <c r="F25" i="8"/>
  <c r="E25" i="8"/>
  <c r="D25" i="8"/>
  <c r="C25" i="8"/>
  <c r="B25" i="8"/>
  <c r="J24" i="8"/>
  <c r="I24" i="8"/>
  <c r="H24" i="8"/>
  <c r="G24" i="8"/>
  <c r="F24" i="8"/>
  <c r="E24" i="8"/>
  <c r="D24" i="8"/>
  <c r="C24" i="8"/>
  <c r="B24" i="8"/>
  <c r="M24" i="8" s="1"/>
  <c r="J23" i="8"/>
  <c r="I23" i="8"/>
  <c r="H23" i="8"/>
  <c r="F23" i="8"/>
  <c r="E23" i="8"/>
  <c r="D23" i="8"/>
  <c r="C23" i="8"/>
  <c r="B23" i="8"/>
  <c r="M23" i="8" s="1"/>
  <c r="J22" i="8"/>
  <c r="I22" i="8"/>
  <c r="H22" i="8"/>
  <c r="F22" i="8"/>
  <c r="E22" i="8"/>
  <c r="D22" i="8"/>
  <c r="C22" i="8"/>
  <c r="B22" i="8"/>
  <c r="M22" i="8" s="1"/>
  <c r="J21" i="8"/>
  <c r="I21" i="8"/>
  <c r="H21" i="8"/>
  <c r="F21" i="8"/>
  <c r="E21" i="8"/>
  <c r="D21" i="8"/>
  <c r="C21" i="8"/>
  <c r="M21" i="8" s="1"/>
  <c r="B21" i="8"/>
  <c r="J20" i="8"/>
  <c r="I20" i="8"/>
  <c r="H20" i="8"/>
  <c r="F20" i="8"/>
  <c r="E20" i="8"/>
  <c r="D20" i="8"/>
  <c r="C20" i="8"/>
  <c r="B20" i="8"/>
  <c r="M20" i="8" s="1"/>
  <c r="J19" i="8"/>
  <c r="I19" i="8"/>
  <c r="H19" i="8"/>
  <c r="F19" i="8"/>
  <c r="E19" i="8"/>
  <c r="D19" i="8"/>
  <c r="C19" i="8"/>
  <c r="B19" i="8"/>
  <c r="M19" i="8" s="1"/>
  <c r="J18" i="8"/>
  <c r="I18" i="8"/>
  <c r="H18" i="8"/>
  <c r="F18" i="8"/>
  <c r="E18" i="8"/>
  <c r="D18" i="8"/>
  <c r="C18" i="8"/>
  <c r="B18" i="8"/>
  <c r="M18" i="8" s="1"/>
  <c r="K17" i="8"/>
  <c r="J17" i="8"/>
  <c r="I17" i="8"/>
  <c r="H17" i="8"/>
  <c r="F17" i="8"/>
  <c r="E17" i="8"/>
  <c r="D17" i="8"/>
  <c r="C17" i="8"/>
  <c r="B17" i="8"/>
  <c r="M17" i="8" s="1"/>
  <c r="J16" i="8"/>
  <c r="I16" i="8"/>
  <c r="H16" i="8"/>
  <c r="F16" i="8"/>
  <c r="E16" i="8"/>
  <c r="D16" i="8"/>
  <c r="C16" i="8"/>
  <c r="M16" i="8" s="1"/>
  <c r="B16" i="8"/>
  <c r="K15" i="8"/>
  <c r="J15" i="8"/>
  <c r="I15" i="8"/>
  <c r="H15" i="8"/>
  <c r="F15" i="8"/>
  <c r="E15" i="8"/>
  <c r="D15" i="8"/>
  <c r="C15" i="8"/>
  <c r="B15" i="8"/>
  <c r="M15" i="8" s="1"/>
  <c r="J14" i="8"/>
  <c r="I14" i="8"/>
  <c r="H14" i="8"/>
  <c r="G14" i="8"/>
  <c r="F14" i="8"/>
  <c r="E14" i="8"/>
  <c r="D14" i="8"/>
  <c r="C14" i="8"/>
  <c r="B14" i="8"/>
  <c r="M14" i="8" s="1"/>
  <c r="J13" i="8"/>
  <c r="I13" i="8"/>
  <c r="H13" i="8"/>
  <c r="F13" i="8"/>
  <c r="E13" i="8"/>
  <c r="D13" i="8"/>
  <c r="C13" i="8"/>
  <c r="B13" i="8"/>
  <c r="M13" i="8" s="1"/>
  <c r="J12" i="8"/>
  <c r="I12" i="8"/>
  <c r="H12" i="8"/>
  <c r="G12" i="8"/>
  <c r="F12" i="8"/>
  <c r="E12" i="8"/>
  <c r="D12" i="8"/>
  <c r="C12" i="8"/>
  <c r="B12" i="8"/>
  <c r="M12" i="8" s="1"/>
  <c r="J11" i="8"/>
  <c r="I11" i="8"/>
  <c r="H11" i="8"/>
  <c r="F11" i="8"/>
  <c r="E11" i="8"/>
  <c r="D11" i="8"/>
  <c r="C11" i="8"/>
  <c r="M11" i="8" s="1"/>
  <c r="B11" i="8"/>
  <c r="K10" i="8"/>
  <c r="J10" i="8"/>
  <c r="I10" i="8"/>
  <c r="H10" i="8"/>
  <c r="F10" i="8"/>
  <c r="E10" i="8"/>
  <c r="D10" i="8"/>
  <c r="C10" i="8"/>
  <c r="B10" i="8"/>
  <c r="M10" i="8" s="1"/>
  <c r="M9" i="8"/>
  <c r="J9" i="8"/>
  <c r="I9" i="8"/>
  <c r="F9" i="8"/>
  <c r="E9" i="8"/>
  <c r="D9" i="8"/>
  <c r="C9" i="8"/>
  <c r="B9" i="8"/>
  <c r="J8" i="8"/>
  <c r="I8" i="8"/>
  <c r="F8" i="8"/>
  <c r="E8" i="8"/>
  <c r="D8" i="8"/>
  <c r="C8" i="8"/>
  <c r="B8" i="8"/>
  <c r="J7" i="8"/>
  <c r="I7" i="8"/>
  <c r="H7" i="8"/>
  <c r="F7" i="8"/>
  <c r="E7" i="8"/>
  <c r="D7" i="8"/>
  <c r="C7" i="8"/>
  <c r="B7" i="8"/>
  <c r="M7" i="8" s="1"/>
  <c r="J6" i="8"/>
  <c r="I6" i="8"/>
  <c r="H6" i="8"/>
  <c r="F6" i="8"/>
  <c r="E6" i="8"/>
  <c r="D6" i="8"/>
  <c r="C6" i="8"/>
  <c r="M6" i="8" s="1"/>
  <c r="B6" i="8"/>
  <c r="K5" i="8"/>
  <c r="J5" i="8"/>
  <c r="I5" i="8"/>
  <c r="H5" i="8"/>
  <c r="F5" i="8"/>
  <c r="E5" i="8"/>
  <c r="D5" i="8"/>
  <c r="C5" i="8"/>
  <c r="B5" i="8"/>
  <c r="M5" i="8" s="1"/>
  <c r="M4" i="8"/>
  <c r="J4" i="8"/>
  <c r="I4" i="8"/>
  <c r="H4" i="8"/>
  <c r="F4" i="8"/>
  <c r="E4" i="8"/>
  <c r="D4" i="8"/>
  <c r="C4" i="8"/>
  <c r="B4" i="8"/>
  <c r="J3" i="8"/>
  <c r="I3" i="8"/>
  <c r="H3" i="8"/>
  <c r="F3" i="8"/>
  <c r="E3" i="8"/>
  <c r="D3" i="8"/>
  <c r="C3" i="8"/>
  <c r="B3" i="8"/>
  <c r="M3" i="8" s="1"/>
  <c r="J2" i="8"/>
  <c r="I2" i="8"/>
  <c r="H2" i="8"/>
  <c r="G2" i="8"/>
  <c r="F2" i="8"/>
  <c r="E2" i="8"/>
  <c r="D2" i="8"/>
  <c r="C2" i="8"/>
  <c r="B2" i="8"/>
  <c r="M2" i="8" s="1"/>
  <c r="J43" i="7"/>
  <c r="F43" i="7"/>
  <c r="J42" i="7"/>
  <c r="F42" i="7"/>
  <c r="J41" i="7"/>
  <c r="F41" i="7"/>
  <c r="J40" i="7"/>
  <c r="F40" i="7"/>
  <c r="J39" i="7"/>
  <c r="F39" i="7"/>
  <c r="J38" i="7"/>
  <c r="F38" i="7"/>
  <c r="J37" i="7"/>
  <c r="F37" i="7"/>
  <c r="J36" i="7"/>
  <c r="F36" i="7"/>
  <c r="J35" i="7"/>
  <c r="F35" i="7"/>
  <c r="J34" i="7"/>
  <c r="F34" i="7"/>
  <c r="K33" i="7"/>
  <c r="J33" i="7"/>
  <c r="F33" i="7"/>
  <c r="J32" i="7"/>
  <c r="F32" i="7"/>
  <c r="J31" i="7"/>
  <c r="K191" i="8" s="1"/>
  <c r="F31" i="7"/>
  <c r="J30" i="7"/>
  <c r="F30" i="7"/>
  <c r="J29" i="7"/>
  <c r="F29" i="7"/>
  <c r="J28" i="7"/>
  <c r="F28" i="7"/>
  <c r="J27" i="7"/>
  <c r="F27" i="7"/>
  <c r="J26" i="7"/>
  <c r="F26" i="7"/>
  <c r="J25" i="7"/>
  <c r="F25" i="7"/>
  <c r="J24" i="7"/>
  <c r="F24" i="7"/>
  <c r="J23" i="7"/>
  <c r="F23" i="7"/>
  <c r="J22" i="7"/>
  <c r="F22" i="7"/>
  <c r="J21" i="7"/>
  <c r="F21" i="7"/>
  <c r="J20" i="7"/>
  <c r="F20" i="7"/>
  <c r="J19" i="7"/>
  <c r="F19" i="7"/>
  <c r="J18" i="7"/>
  <c r="F18" i="7"/>
  <c r="J17" i="7"/>
  <c r="F17" i="7"/>
  <c r="J16" i="7"/>
  <c r="F16" i="7"/>
  <c r="J15" i="7"/>
  <c r="F15" i="7"/>
  <c r="J14" i="7"/>
  <c r="F14" i="7"/>
  <c r="J13" i="7"/>
  <c r="F13" i="7"/>
  <c r="J12" i="7"/>
  <c r="F12" i="7"/>
  <c r="J11" i="7"/>
  <c r="F11" i="7"/>
  <c r="J10" i="7"/>
  <c r="G10" i="7"/>
  <c r="F10" i="7"/>
  <c r="J9" i="7"/>
  <c r="F9" i="7"/>
  <c r="J8" i="7"/>
  <c r="F8" i="7"/>
  <c r="J7" i="7"/>
  <c r="F7" i="7"/>
  <c r="J6" i="7"/>
  <c r="F6" i="7"/>
  <c r="K5" i="7"/>
  <c r="J5" i="7"/>
  <c r="F5" i="7"/>
  <c r="J4" i="7"/>
  <c r="F4" i="7"/>
  <c r="G164" i="8" s="1"/>
  <c r="J3" i="7"/>
  <c r="F3" i="7"/>
  <c r="J2" i="7"/>
  <c r="F2" i="7"/>
  <c r="J38" i="6"/>
  <c r="K161" i="8" s="1"/>
  <c r="F38" i="6"/>
  <c r="J37" i="6"/>
  <c r="F37" i="6"/>
  <c r="J36" i="6"/>
  <c r="F36" i="6"/>
  <c r="J35" i="6"/>
  <c r="K158" i="8" s="1"/>
  <c r="F35" i="6"/>
  <c r="J34" i="6"/>
  <c r="F34" i="6"/>
  <c r="J33" i="6"/>
  <c r="F33" i="6"/>
  <c r="J32" i="6"/>
  <c r="F32" i="6"/>
  <c r="J31" i="6"/>
  <c r="F31" i="6"/>
  <c r="K30" i="6"/>
  <c r="J30" i="6"/>
  <c r="F30" i="6"/>
  <c r="J29" i="6"/>
  <c r="F29" i="6"/>
  <c r="J28" i="6"/>
  <c r="F28" i="6"/>
  <c r="J27" i="6"/>
  <c r="F27" i="6"/>
  <c r="J26" i="6"/>
  <c r="K26" i="6" s="1"/>
  <c r="F26" i="6"/>
  <c r="G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K14" i="6" s="1"/>
  <c r="F14" i="6"/>
  <c r="J13" i="6"/>
  <c r="F13" i="6"/>
  <c r="J12" i="6"/>
  <c r="F12" i="6"/>
  <c r="J11" i="6"/>
  <c r="F11" i="6"/>
  <c r="K10" i="6"/>
  <c r="F10" i="6"/>
  <c r="J9" i="6"/>
  <c r="F9" i="6"/>
  <c r="G8" i="6"/>
  <c r="F8" i="6"/>
  <c r="J7" i="6"/>
  <c r="F7" i="6"/>
  <c r="J6" i="6"/>
  <c r="F6" i="6"/>
  <c r="J5" i="6"/>
  <c r="F5" i="6"/>
  <c r="J4" i="6"/>
  <c r="F4" i="6"/>
  <c r="J3" i="6"/>
  <c r="F3" i="6"/>
  <c r="J2" i="6"/>
  <c r="F2" i="6"/>
  <c r="J25" i="5"/>
  <c r="F25" i="5"/>
  <c r="J24" i="5"/>
  <c r="F24" i="5"/>
  <c r="J23" i="5"/>
  <c r="F23" i="5"/>
  <c r="J22" i="5"/>
  <c r="F22" i="5"/>
  <c r="J21" i="5"/>
  <c r="F21" i="5"/>
  <c r="J20" i="5"/>
  <c r="F20" i="5"/>
  <c r="K118" i="8"/>
  <c r="F19" i="5"/>
  <c r="J18" i="5"/>
  <c r="F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G10" i="5"/>
  <c r="F10" i="5"/>
  <c r="J9" i="5"/>
  <c r="F9" i="5"/>
  <c r="J8" i="5"/>
  <c r="F8" i="5"/>
  <c r="J7" i="5"/>
  <c r="F7" i="5"/>
  <c r="J6" i="5"/>
  <c r="K6" i="5" s="1"/>
  <c r="F6" i="5"/>
  <c r="J5" i="5"/>
  <c r="F5" i="5"/>
  <c r="J4" i="5"/>
  <c r="F4" i="5"/>
  <c r="J3" i="5"/>
  <c r="F3" i="5"/>
  <c r="J2" i="5"/>
  <c r="F2" i="5"/>
  <c r="J21" i="4"/>
  <c r="F21" i="4"/>
  <c r="J20" i="4"/>
  <c r="F20" i="4"/>
  <c r="J19" i="4"/>
  <c r="F19" i="4"/>
  <c r="J18" i="4"/>
  <c r="F18" i="4"/>
  <c r="F17" i="4"/>
  <c r="G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G9" i="4"/>
  <c r="F9" i="4"/>
  <c r="G8" i="4"/>
  <c r="F8" i="4"/>
  <c r="J7" i="4"/>
  <c r="F7" i="4"/>
  <c r="J6" i="4"/>
  <c r="F6" i="4"/>
  <c r="J5" i="4"/>
  <c r="F5" i="4"/>
  <c r="K4" i="4"/>
  <c r="J4" i="4"/>
  <c r="F4" i="4"/>
  <c r="J3" i="4"/>
  <c r="F3" i="4"/>
  <c r="J2" i="4"/>
  <c r="F2" i="4"/>
  <c r="J43" i="3"/>
  <c r="F43" i="3"/>
  <c r="J42" i="3"/>
  <c r="F42" i="3"/>
  <c r="J41" i="3"/>
  <c r="F41" i="3"/>
  <c r="J40" i="3"/>
  <c r="F40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8" i="3"/>
  <c r="F28" i="3"/>
  <c r="J27" i="3"/>
  <c r="F27" i="3"/>
  <c r="J26" i="3"/>
  <c r="F26" i="3"/>
  <c r="J25" i="3"/>
  <c r="F25" i="3"/>
  <c r="J24" i="3"/>
  <c r="F24" i="3"/>
  <c r="J23" i="3"/>
  <c r="F23" i="3"/>
  <c r="K22" i="3"/>
  <c r="J22" i="3"/>
  <c r="F22" i="3"/>
  <c r="J21" i="3"/>
  <c r="F21" i="3"/>
  <c r="J20" i="3"/>
  <c r="F20" i="3"/>
  <c r="J19" i="3"/>
  <c r="F19" i="3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G10" i="3"/>
  <c r="F10" i="3"/>
  <c r="J9" i="3"/>
  <c r="F9" i="3"/>
  <c r="J8" i="3"/>
  <c r="F8" i="3"/>
  <c r="J7" i="3"/>
  <c r="F7" i="3"/>
  <c r="J6" i="3"/>
  <c r="F6" i="3"/>
  <c r="J5" i="3"/>
  <c r="F5" i="3"/>
  <c r="J4" i="3"/>
  <c r="F4" i="3"/>
  <c r="J3" i="3"/>
  <c r="F3" i="3"/>
  <c r="J2" i="3"/>
  <c r="F2" i="3"/>
  <c r="J38" i="2"/>
  <c r="K38" i="8" s="1"/>
  <c r="F38" i="2"/>
  <c r="K37" i="2"/>
  <c r="L37" i="8" s="1"/>
  <c r="J37" i="2"/>
  <c r="K37" i="8" s="1"/>
  <c r="F37" i="2"/>
  <c r="K36" i="2"/>
  <c r="L36" i="8" s="1"/>
  <c r="J36" i="2"/>
  <c r="K36" i="8" s="1"/>
  <c r="F36" i="2"/>
  <c r="G36" i="8" s="1"/>
  <c r="J35" i="2"/>
  <c r="K35" i="8" s="1"/>
  <c r="F35" i="2"/>
  <c r="G35" i="8" s="1"/>
  <c r="J34" i="2"/>
  <c r="F34" i="2"/>
  <c r="G34" i="8" s="1"/>
  <c r="J33" i="2"/>
  <c r="F33" i="2"/>
  <c r="G33" i="8" s="1"/>
  <c r="K32" i="2"/>
  <c r="L32" i="8" s="1"/>
  <c r="J32" i="2"/>
  <c r="K32" i="8" s="1"/>
  <c r="F32" i="2"/>
  <c r="G32" i="8" s="1"/>
  <c r="J31" i="2"/>
  <c r="F31" i="2"/>
  <c r="G31" i="8" s="1"/>
  <c r="J30" i="2"/>
  <c r="F30" i="2"/>
  <c r="G30" i="8" s="1"/>
  <c r="J29" i="2"/>
  <c r="K29" i="8" s="1"/>
  <c r="F29" i="2"/>
  <c r="G29" i="8" s="1"/>
  <c r="J28" i="2"/>
  <c r="K28" i="8" s="1"/>
  <c r="F28" i="2"/>
  <c r="K27" i="2"/>
  <c r="L27" i="8" s="1"/>
  <c r="J27" i="2"/>
  <c r="K27" i="8" s="1"/>
  <c r="F27" i="2"/>
  <c r="J26" i="2"/>
  <c r="F26" i="2"/>
  <c r="G26" i="8" s="1"/>
  <c r="G25" i="2"/>
  <c r="H25" i="8" s="1"/>
  <c r="F25" i="2"/>
  <c r="G25" i="8" s="1"/>
  <c r="K24" i="2"/>
  <c r="L24" i="8" s="1"/>
  <c r="J24" i="2"/>
  <c r="K24" i="8" s="1"/>
  <c r="F24" i="2"/>
  <c r="J23" i="2"/>
  <c r="K23" i="8" s="1"/>
  <c r="F23" i="2"/>
  <c r="G23" i="8" s="1"/>
  <c r="J22" i="2"/>
  <c r="K22" i="8" s="1"/>
  <c r="F22" i="2"/>
  <c r="G22" i="8" s="1"/>
  <c r="J21" i="2"/>
  <c r="F21" i="2"/>
  <c r="G21" i="8" s="1"/>
  <c r="J20" i="2"/>
  <c r="F20" i="2"/>
  <c r="G20" i="8" s="1"/>
  <c r="J19" i="2"/>
  <c r="K19" i="8" s="1"/>
  <c r="F19" i="2"/>
  <c r="G19" i="8" s="1"/>
  <c r="J18" i="2"/>
  <c r="K18" i="8" s="1"/>
  <c r="F18" i="2"/>
  <c r="G18" i="8" s="1"/>
  <c r="J17" i="2"/>
  <c r="F17" i="2"/>
  <c r="G17" i="8" s="1"/>
  <c r="K16" i="2"/>
  <c r="L16" i="8" s="1"/>
  <c r="J16" i="2"/>
  <c r="K16" i="8" s="1"/>
  <c r="F16" i="2"/>
  <c r="G16" i="8" s="1"/>
  <c r="K15" i="2"/>
  <c r="L15" i="8" s="1"/>
  <c r="J15" i="2"/>
  <c r="F15" i="2"/>
  <c r="G15" i="8" s="1"/>
  <c r="K14" i="2"/>
  <c r="L14" i="8" s="1"/>
  <c r="J14" i="2"/>
  <c r="K14" i="8" s="1"/>
  <c r="F14" i="2"/>
  <c r="J13" i="2"/>
  <c r="K13" i="8" s="1"/>
  <c r="F13" i="2"/>
  <c r="G13" i="8" s="1"/>
  <c r="J12" i="2"/>
  <c r="K12" i="8" s="1"/>
  <c r="F12" i="2"/>
  <c r="J11" i="2"/>
  <c r="F11" i="2"/>
  <c r="G11" i="8" s="1"/>
  <c r="J10" i="2"/>
  <c r="F10" i="2"/>
  <c r="G10" i="8" s="1"/>
  <c r="J9" i="2"/>
  <c r="F9" i="2"/>
  <c r="G9" i="8" s="1"/>
  <c r="G8" i="2"/>
  <c r="F8" i="2"/>
  <c r="G8" i="8" s="1"/>
  <c r="J7" i="2"/>
  <c r="F7" i="2"/>
  <c r="G7" i="8" s="1"/>
  <c r="J6" i="2"/>
  <c r="K6" i="8" s="1"/>
  <c r="F6" i="2"/>
  <c r="G6" i="8" s="1"/>
  <c r="K5" i="2"/>
  <c r="L5" i="8" s="1"/>
  <c r="J5" i="2"/>
  <c r="F5" i="2"/>
  <c r="G5" i="8" s="1"/>
  <c r="K4" i="2"/>
  <c r="L4" i="8" s="1"/>
  <c r="J4" i="2"/>
  <c r="K4" i="8" s="1"/>
  <c r="F4" i="2"/>
  <c r="G4" i="8" s="1"/>
  <c r="J3" i="2"/>
  <c r="K3" i="8" s="1"/>
  <c r="F3" i="2"/>
  <c r="G3" i="8" s="1"/>
  <c r="J2" i="2"/>
  <c r="K2" i="8" s="1"/>
  <c r="F2" i="2"/>
  <c r="K16" i="1"/>
  <c r="K15" i="1"/>
  <c r="K14" i="1"/>
  <c r="K13" i="1"/>
  <c r="K12" i="1"/>
  <c r="K203" i="8" l="1"/>
  <c r="K186" i="8"/>
  <c r="M188" i="8"/>
  <c r="M195" i="8"/>
  <c r="K185" i="8"/>
  <c r="K164" i="8"/>
  <c r="G169" i="8"/>
  <c r="G173" i="8"/>
  <c r="K177" i="8"/>
  <c r="G182" i="8"/>
  <c r="K25" i="7"/>
  <c r="G190" i="8"/>
  <c r="K194" i="8"/>
  <c r="G199" i="8"/>
  <c r="K43" i="7"/>
  <c r="G165" i="8"/>
  <c r="K169" i="8"/>
  <c r="K173" i="8"/>
  <c r="G178" i="8"/>
  <c r="K182" i="8"/>
  <c r="G186" i="8"/>
  <c r="K34" i="7"/>
  <c r="M168" i="8"/>
  <c r="M175" i="8"/>
  <c r="M180" i="8"/>
  <c r="M186" i="8"/>
  <c r="M193" i="8"/>
  <c r="K165" i="8"/>
  <c r="K9" i="7"/>
  <c r="K13" i="7"/>
  <c r="K178" i="8"/>
  <c r="G183" i="8"/>
  <c r="G191" i="8"/>
  <c r="G200" i="8"/>
  <c r="M199" i="8"/>
  <c r="L165" i="8"/>
  <c r="K18" i="7"/>
  <c r="K31" i="7"/>
  <c r="K195" i="8"/>
  <c r="K200" i="8"/>
  <c r="G170" i="8"/>
  <c r="K183" i="8"/>
  <c r="G162" i="8"/>
  <c r="K4" i="7"/>
  <c r="K168" i="8"/>
  <c r="K172" i="8"/>
  <c r="K21" i="7"/>
  <c r="G166" i="8"/>
  <c r="H170" i="8"/>
  <c r="K174" i="8"/>
  <c r="G179" i="8"/>
  <c r="K23" i="7"/>
  <c r="G192" i="8"/>
  <c r="G196" i="8"/>
  <c r="G201" i="8"/>
  <c r="M173" i="8"/>
  <c r="M179" i="8"/>
  <c r="M184" i="8"/>
  <c r="M191" i="8"/>
  <c r="G195" i="8"/>
  <c r="M198" i="8"/>
  <c r="M203" i="8"/>
  <c r="K196" i="8"/>
  <c r="G184" i="8"/>
  <c r="G188" i="8"/>
  <c r="G202" i="8"/>
  <c r="G168" i="8"/>
  <c r="G175" i="8"/>
  <c r="G193" i="8"/>
  <c r="K192" i="8"/>
  <c r="K2" i="7"/>
  <c r="G167" i="8"/>
  <c r="G171" i="8"/>
  <c r="K175" i="8"/>
  <c r="G180" i="8"/>
  <c r="K184" i="8"/>
  <c r="K11" i="7"/>
  <c r="G176" i="8"/>
  <c r="K24" i="7"/>
  <c r="K28" i="7"/>
  <c r="K193" i="8"/>
  <c r="K197" i="8"/>
  <c r="K202" i="8"/>
  <c r="G174" i="8"/>
  <c r="M182" i="8"/>
  <c r="K188" i="8"/>
  <c r="K201" i="8"/>
  <c r="G194" i="8"/>
  <c r="G163" i="8"/>
  <c r="K163" i="8"/>
  <c r="G172" i="8"/>
  <c r="K176" i="8"/>
  <c r="G181" i="8"/>
  <c r="G185" i="8"/>
  <c r="G189" i="8"/>
  <c r="L193" i="8"/>
  <c r="G203" i="8"/>
  <c r="M164" i="8"/>
  <c r="M177" i="8"/>
  <c r="K187" i="8"/>
  <c r="M189" i="8"/>
  <c r="M196" i="8"/>
  <c r="M201" i="8"/>
  <c r="L137" i="8"/>
  <c r="K127" i="8"/>
  <c r="G128" i="8"/>
  <c r="G132" i="8"/>
  <c r="G137" i="8"/>
  <c r="K145" i="8"/>
  <c r="G150" i="8"/>
  <c r="K154" i="8"/>
  <c r="G159" i="8"/>
  <c r="M136" i="8"/>
  <c r="G139" i="8"/>
  <c r="K141" i="8"/>
  <c r="M143" i="8"/>
  <c r="M148" i="8"/>
  <c r="M159" i="8"/>
  <c r="K150" i="8"/>
  <c r="G138" i="8"/>
  <c r="K159" i="8"/>
  <c r="K5" i="6"/>
  <c r="G133" i="8"/>
  <c r="G142" i="8"/>
  <c r="K146" i="8"/>
  <c r="G151" i="8"/>
  <c r="K155" i="8"/>
  <c r="K36" i="6"/>
  <c r="K128" i="8"/>
  <c r="M147" i="8"/>
  <c r="G141" i="8"/>
  <c r="K137" i="8"/>
  <c r="G160" i="8"/>
  <c r="G125" i="8"/>
  <c r="M129" i="8"/>
  <c r="M134" i="8"/>
  <c r="M151" i="8"/>
  <c r="K13" i="6"/>
  <c r="G134" i="8"/>
  <c r="K160" i="8"/>
  <c r="M128" i="8"/>
  <c r="M133" i="8"/>
  <c r="M140" i="8"/>
  <c r="M146" i="8"/>
  <c r="G129" i="8"/>
  <c r="G161" i="8"/>
  <c r="G148" i="8"/>
  <c r="K35" i="6"/>
  <c r="K18" i="6"/>
  <c r="G152" i="8"/>
  <c r="G126" i="8"/>
  <c r="K126" i="8"/>
  <c r="G130" i="8"/>
  <c r="G135" i="8"/>
  <c r="K139" i="8"/>
  <c r="G153" i="8"/>
  <c r="G157" i="8"/>
  <c r="K38" i="6"/>
  <c r="M145" i="8"/>
  <c r="G146" i="8"/>
  <c r="L133" i="8"/>
  <c r="K147" i="8"/>
  <c r="K24" i="6"/>
  <c r="K3" i="6"/>
  <c r="K130" i="8"/>
  <c r="K135" i="8"/>
  <c r="G140" i="8"/>
  <c r="G144" i="8"/>
  <c r="H148" i="8"/>
  <c r="K34" i="6"/>
  <c r="M132" i="8"/>
  <c r="K153" i="8"/>
  <c r="G145" i="8"/>
  <c r="G155" i="8"/>
  <c r="G147" i="8"/>
  <c r="K151" i="8"/>
  <c r="K32" i="6"/>
  <c r="K129" i="8"/>
  <c r="K19" i="6"/>
  <c r="G156" i="8"/>
  <c r="K6" i="6"/>
  <c r="G143" i="8"/>
  <c r="K152" i="8"/>
  <c r="G127" i="8"/>
  <c r="G131" i="8"/>
  <c r="G136" i="8"/>
  <c r="K140" i="8"/>
  <c r="G149" i="8"/>
  <c r="L153" i="8"/>
  <c r="G158" i="8"/>
  <c r="M137" i="8"/>
  <c r="M144" i="8"/>
  <c r="M154" i="8"/>
  <c r="M119" i="8"/>
  <c r="K112" i="8"/>
  <c r="M108" i="8"/>
  <c r="M112" i="8"/>
  <c r="M87" i="8"/>
  <c r="M86" i="8"/>
  <c r="M85" i="8"/>
  <c r="M89" i="8"/>
  <c r="M94" i="8"/>
  <c r="M98" i="8"/>
  <c r="K81" i="8"/>
  <c r="M60" i="8"/>
  <c r="M65" i="8"/>
  <c r="M75" i="8"/>
  <c r="M46" i="8"/>
  <c r="M55" i="8"/>
  <c r="M49" i="8"/>
  <c r="M63" i="8"/>
  <c r="K36" i="3"/>
  <c r="M51" i="8"/>
  <c r="M56" i="8"/>
  <c r="L105" i="8"/>
  <c r="G106" i="8"/>
  <c r="G103" i="8"/>
  <c r="G111" i="8"/>
  <c r="G116" i="8"/>
  <c r="K7" i="5"/>
  <c r="K12" i="5"/>
  <c r="K116" i="8"/>
  <c r="K4" i="5"/>
  <c r="K17" i="5"/>
  <c r="G101" i="8"/>
  <c r="G105" i="8"/>
  <c r="G109" i="8"/>
  <c r="K15" i="5"/>
  <c r="G118" i="8"/>
  <c r="G123" i="8"/>
  <c r="M111" i="8"/>
  <c r="M117" i="8"/>
  <c r="G119" i="8"/>
  <c r="M121" i="8"/>
  <c r="K105" i="8"/>
  <c r="K103" i="8"/>
  <c r="G124" i="8"/>
  <c r="M104" i="8"/>
  <c r="M110" i="8"/>
  <c r="M116" i="8"/>
  <c r="K110" i="8"/>
  <c r="K124" i="8"/>
  <c r="M115" i="8"/>
  <c r="M120" i="8"/>
  <c r="G120" i="8"/>
  <c r="M123" i="8"/>
  <c r="G110" i="8"/>
  <c r="G107" i="8"/>
  <c r="G121" i="8"/>
  <c r="K106" i="8"/>
  <c r="G104" i="8"/>
  <c r="K107" i="8"/>
  <c r="G117" i="8"/>
  <c r="M101" i="8"/>
  <c r="K104" i="8"/>
  <c r="G108" i="8"/>
  <c r="G113" i="8"/>
  <c r="K117" i="8"/>
  <c r="G122" i="8"/>
  <c r="G115" i="8"/>
  <c r="M118" i="8"/>
  <c r="K101" i="8"/>
  <c r="J10" i="5"/>
  <c r="K114" i="8"/>
  <c r="G102" i="8"/>
  <c r="G112" i="8"/>
  <c r="K5" i="5"/>
  <c r="K113" i="8"/>
  <c r="K18" i="5"/>
  <c r="H109" i="8"/>
  <c r="G86" i="8"/>
  <c r="G90" i="8"/>
  <c r="L83" i="8"/>
  <c r="H88" i="8"/>
  <c r="G92" i="8"/>
  <c r="G97" i="8"/>
  <c r="M90" i="8"/>
  <c r="K97" i="8"/>
  <c r="K9" i="4"/>
  <c r="G81" i="8"/>
  <c r="G89" i="8"/>
  <c r="G98" i="8"/>
  <c r="M95" i="8"/>
  <c r="G93" i="8"/>
  <c r="G85" i="8"/>
  <c r="K89" i="8"/>
  <c r="K2" i="4"/>
  <c r="K85" i="8"/>
  <c r="K10" i="4"/>
  <c r="G94" i="8"/>
  <c r="G99" i="8"/>
  <c r="K82" i="8"/>
  <c r="K5" i="4"/>
  <c r="K94" i="8"/>
  <c r="M93" i="8"/>
  <c r="K90" i="8"/>
  <c r="G100" i="8"/>
  <c r="K100" i="8"/>
  <c r="H87" i="8"/>
  <c r="K12" i="4"/>
  <c r="J16" i="4"/>
  <c r="K84" i="8"/>
  <c r="G82" i="8"/>
  <c r="K99" i="8"/>
  <c r="G95" i="8"/>
  <c r="K3" i="4"/>
  <c r="G87" i="8"/>
  <c r="K11" i="4"/>
  <c r="G83" i="8"/>
  <c r="K83" i="8"/>
  <c r="G88" i="8"/>
  <c r="K91" i="8"/>
  <c r="G96" i="8"/>
  <c r="M91" i="8"/>
  <c r="M100" i="8"/>
  <c r="E12" i="1" s="1"/>
  <c r="K46" i="8"/>
  <c r="K42" i="8"/>
  <c r="G43" i="8"/>
  <c r="G48" i="8"/>
  <c r="G52" i="8"/>
  <c r="G39" i="8"/>
  <c r="G44" i="8"/>
  <c r="G49" i="8"/>
  <c r="G53" i="8"/>
  <c r="G62" i="8"/>
  <c r="G66" i="8"/>
  <c r="G79" i="8"/>
  <c r="K41" i="8"/>
  <c r="K49" i="8"/>
  <c r="K53" i="8"/>
  <c r="G58" i="8"/>
  <c r="K62" i="8"/>
  <c r="K29" i="3"/>
  <c r="K70" i="8"/>
  <c r="K37" i="3"/>
  <c r="K79" i="8"/>
  <c r="K40" i="8"/>
  <c r="M53" i="8"/>
  <c r="K74" i="8"/>
  <c r="G75" i="8"/>
  <c r="G80" i="8"/>
  <c r="G71" i="8"/>
  <c r="K73" i="8"/>
  <c r="G67" i="8"/>
  <c r="K45" i="8"/>
  <c r="K80" i="8"/>
  <c r="M40" i="8"/>
  <c r="M41" i="8"/>
  <c r="M52" i="8"/>
  <c r="M62" i="8"/>
  <c r="G70" i="8"/>
  <c r="M74" i="8"/>
  <c r="K39" i="8"/>
  <c r="G40" i="8"/>
  <c r="G45" i="8"/>
  <c r="G50" i="8"/>
  <c r="G54" i="8"/>
  <c r="K58" i="8"/>
  <c r="K26" i="3"/>
  <c r="K54" i="8"/>
  <c r="G59" i="8"/>
  <c r="K63" i="8"/>
  <c r="K30" i="3"/>
  <c r="K71" i="8"/>
  <c r="G41" i="8"/>
  <c r="G46" i="8"/>
  <c r="K13" i="3"/>
  <c r="G55" i="8"/>
  <c r="K59" i="8"/>
  <c r="G64" i="8"/>
  <c r="G68" i="8"/>
  <c r="G72" i="8"/>
  <c r="G76" i="8"/>
  <c r="K50" i="8"/>
  <c r="K72" i="8"/>
  <c r="G51" i="8"/>
  <c r="K55" i="8"/>
  <c r="L59" i="8"/>
  <c r="K64" i="8"/>
  <c r="K68" i="8"/>
  <c r="G42" i="8"/>
  <c r="K51" i="8"/>
  <c r="K18" i="3"/>
  <c r="G60" i="8"/>
  <c r="K27" i="3"/>
  <c r="K31" i="3"/>
  <c r="G73" i="8"/>
  <c r="G77" i="8"/>
  <c r="G47" i="8"/>
  <c r="M50" i="8"/>
  <c r="M66" i="8"/>
  <c r="M72" i="8"/>
  <c r="M78" i="8"/>
  <c r="H47" i="8"/>
  <c r="K14" i="3"/>
  <c r="G56" i="8"/>
  <c r="K23" i="3"/>
  <c r="G65" i="8"/>
  <c r="G69" i="8"/>
  <c r="G78" i="8"/>
  <c r="M44" i="8"/>
  <c r="M70" i="8"/>
  <c r="M77" i="8"/>
  <c r="G61" i="8"/>
  <c r="K65" i="8"/>
  <c r="K69" i="8"/>
  <c r="L73" i="8"/>
  <c r="K48" i="8"/>
  <c r="K52" i="8"/>
  <c r="G57" i="8"/>
  <c r="K61" i="8"/>
  <c r="K28" i="3"/>
  <c r="K32" i="3"/>
  <c r="G74" i="8"/>
  <c r="K78" i="8"/>
  <c r="M43" i="8"/>
  <c r="M48" i="8"/>
  <c r="M64" i="8"/>
  <c r="K26" i="8"/>
  <c r="K75" i="8"/>
  <c r="K198" i="8"/>
  <c r="K38" i="7"/>
  <c r="L149" i="8"/>
  <c r="K149" i="8"/>
  <c r="K132" i="8"/>
  <c r="K9" i="6"/>
  <c r="K123" i="8"/>
  <c r="K122" i="8"/>
  <c r="K121" i="8"/>
  <c r="K120" i="8"/>
  <c r="K119" i="8"/>
  <c r="K20" i="5"/>
  <c r="K9" i="8"/>
  <c r="M149" i="8"/>
  <c r="M99" i="8"/>
  <c r="M96" i="8"/>
  <c r="M25" i="8"/>
  <c r="M109" i="8"/>
  <c r="M8" i="8"/>
  <c r="K18" i="2"/>
  <c r="L18" i="8" s="1"/>
  <c r="K22" i="2"/>
  <c r="L22" i="8" s="1"/>
  <c r="K2" i="3"/>
  <c r="K16" i="3"/>
  <c r="K57" i="8"/>
  <c r="K20" i="3"/>
  <c r="K34" i="3"/>
  <c r="K6" i="4"/>
  <c r="K92" i="8"/>
  <c r="K13" i="4"/>
  <c r="K21" i="4"/>
  <c r="K8" i="5"/>
  <c r="K115" i="8"/>
  <c r="K16" i="5"/>
  <c r="G177" i="8"/>
  <c r="K17" i="7"/>
  <c r="G197" i="8"/>
  <c r="K37" i="7"/>
  <c r="M125" i="8"/>
  <c r="K136" i="8"/>
  <c r="H8" i="8"/>
  <c r="J8" i="2"/>
  <c r="K43" i="8"/>
  <c r="K6" i="3"/>
  <c r="K189" i="8"/>
  <c r="K29" i="7"/>
  <c r="K162" i="8"/>
  <c r="K12" i="2"/>
  <c r="L12" i="8" s="1"/>
  <c r="K29" i="2"/>
  <c r="L29" i="8" s="1"/>
  <c r="J10" i="3"/>
  <c r="K24" i="3"/>
  <c r="K38" i="3"/>
  <c r="K42" i="3"/>
  <c r="K7" i="4"/>
  <c r="K86" i="8"/>
  <c r="K14" i="4"/>
  <c r="K9" i="5"/>
  <c r="K108" i="8"/>
  <c r="K13" i="5"/>
  <c r="K24" i="5"/>
  <c r="K7" i="6"/>
  <c r="K134" i="8"/>
  <c r="K11" i="6"/>
  <c r="K138" i="8"/>
  <c r="K15" i="6"/>
  <c r="K60" i="8"/>
  <c r="K19" i="2"/>
  <c r="L19" i="8" s="1"/>
  <c r="K23" i="2"/>
  <c r="L23" i="8" s="1"/>
  <c r="K26" i="2"/>
  <c r="K33" i="8"/>
  <c r="K33" i="2"/>
  <c r="L33" i="8" s="1"/>
  <c r="K3" i="3"/>
  <c r="K44" i="8"/>
  <c r="K7" i="3"/>
  <c r="K17" i="3"/>
  <c r="K21" i="3"/>
  <c r="K35" i="3"/>
  <c r="K18" i="4"/>
  <c r="K2" i="5"/>
  <c r="K4" i="6"/>
  <c r="K23" i="6"/>
  <c r="K31" i="6"/>
  <c r="G154" i="8"/>
  <c r="K22" i="7"/>
  <c r="K190" i="8"/>
  <c r="K30" i="7"/>
  <c r="K42" i="7"/>
  <c r="K88" i="8"/>
  <c r="G114" i="8"/>
  <c r="K157" i="8"/>
  <c r="K39" i="3"/>
  <c r="K76" i="8"/>
  <c r="H131" i="8"/>
  <c r="J8" i="6"/>
  <c r="K27" i="6"/>
  <c r="K166" i="8"/>
  <c r="K6" i="7"/>
  <c r="K170" i="8"/>
  <c r="K10" i="7"/>
  <c r="K26" i="7"/>
  <c r="K66" i="8"/>
  <c r="M181" i="8"/>
  <c r="L2" i="8"/>
  <c r="K9" i="2"/>
  <c r="K13" i="2"/>
  <c r="L13" i="8" s="1"/>
  <c r="K20" i="2"/>
  <c r="L20" i="8" s="1"/>
  <c r="K30" i="2"/>
  <c r="L30" i="8" s="1"/>
  <c r="K34" i="8"/>
  <c r="K34" i="2"/>
  <c r="L34" i="8" s="1"/>
  <c r="K11" i="3"/>
  <c r="K25" i="3"/>
  <c r="K43" i="3"/>
  <c r="K15" i="4"/>
  <c r="K19" i="4"/>
  <c r="K98" i="8"/>
  <c r="K102" i="8"/>
  <c r="K3" i="5"/>
  <c r="K14" i="5"/>
  <c r="K21" i="5"/>
  <c r="K25" i="5"/>
  <c r="K16" i="6"/>
  <c r="G187" i="8"/>
  <c r="K27" i="7"/>
  <c r="G63" i="8"/>
  <c r="K67" i="8"/>
  <c r="K4" i="3"/>
  <c r="K8" i="3"/>
  <c r="K77" i="8"/>
  <c r="K40" i="3"/>
  <c r="K143" i="8"/>
  <c r="K20" i="6"/>
  <c r="K7" i="7"/>
  <c r="K167" i="8"/>
  <c r="K179" i="8"/>
  <c r="K19" i="7"/>
  <c r="K199" i="8"/>
  <c r="K39" i="7"/>
  <c r="G84" i="8"/>
  <c r="K6" i="2"/>
  <c r="L6" i="8" s="1"/>
  <c r="K10" i="2"/>
  <c r="L10" i="8" s="1"/>
  <c r="K17" i="2"/>
  <c r="L17" i="8" s="1"/>
  <c r="K21" i="8"/>
  <c r="K21" i="2"/>
  <c r="L21" i="8" s="1"/>
  <c r="K38" i="2"/>
  <c r="L38" i="8" s="1"/>
  <c r="K15" i="3"/>
  <c r="K33" i="3"/>
  <c r="G17" i="4"/>
  <c r="H95" i="8"/>
  <c r="K22" i="5"/>
  <c r="K125" i="8"/>
  <c r="K2" i="6"/>
  <c r="K3" i="7"/>
  <c r="K15" i="7"/>
  <c r="K35" i="7"/>
  <c r="G91" i="8"/>
  <c r="K3" i="2"/>
  <c r="L3" i="8" s="1"/>
  <c r="K31" i="2"/>
  <c r="L31" i="8" s="1"/>
  <c r="K35" i="2"/>
  <c r="L35" i="8" s="1"/>
  <c r="K12" i="3"/>
  <c r="K19" i="3"/>
  <c r="K56" i="8"/>
  <c r="K95" i="8"/>
  <c r="K16" i="4"/>
  <c r="K11" i="5"/>
  <c r="K17" i="6"/>
  <c r="K144" i="8"/>
  <c r="K21" i="6"/>
  <c r="K180" i="8"/>
  <c r="K20" i="7"/>
  <c r="K32" i="7"/>
  <c r="K20" i="8"/>
  <c r="K7" i="2"/>
  <c r="L7" i="8" s="1"/>
  <c r="K7" i="8"/>
  <c r="K11" i="8"/>
  <c r="K11" i="2"/>
  <c r="L11" i="8" s="1"/>
  <c r="J25" i="2"/>
  <c r="K28" i="2"/>
  <c r="L28" i="8" s="1"/>
  <c r="K5" i="3"/>
  <c r="K9" i="3"/>
  <c r="K41" i="3"/>
  <c r="K19" i="5"/>
  <c r="K29" i="6"/>
  <c r="K33" i="6"/>
  <c r="K156" i="8"/>
  <c r="K37" i="6"/>
  <c r="K12" i="7"/>
  <c r="K111" i="8"/>
  <c r="J25" i="6"/>
  <c r="K28" i="6"/>
  <c r="K14" i="7"/>
  <c r="K93" i="8"/>
  <c r="K181" i="8"/>
  <c r="J8" i="4"/>
  <c r="K20" i="4"/>
  <c r="K23" i="5"/>
  <c r="K12" i="6"/>
  <c r="K22" i="6"/>
  <c r="K8" i="7"/>
  <c r="K41" i="7"/>
  <c r="K16" i="7"/>
  <c r="K36" i="7"/>
  <c r="K40" i="7"/>
  <c r="L164" i="8" l="1"/>
  <c r="L191" i="8"/>
  <c r="L178" i="8"/>
  <c r="L186" i="8"/>
  <c r="L184" i="8"/>
  <c r="L201" i="8"/>
  <c r="L180" i="8"/>
  <c r="L170" i="8"/>
  <c r="L194" i="8"/>
  <c r="L185" i="8"/>
  <c r="L195" i="8"/>
  <c r="L200" i="8"/>
  <c r="L168" i="8"/>
  <c r="L197" i="8"/>
  <c r="L173" i="8"/>
  <c r="L163" i="8"/>
  <c r="L188" i="8"/>
  <c r="L183" i="8"/>
  <c r="L181" i="8"/>
  <c r="L169" i="8"/>
  <c r="L167" i="8"/>
  <c r="L196" i="8"/>
  <c r="L202" i="8"/>
  <c r="L189" i="8"/>
  <c r="L171" i="8"/>
  <c r="L203" i="8"/>
  <c r="L176" i="8"/>
  <c r="L174" i="8"/>
  <c r="L192" i="8"/>
  <c r="L199" i="8"/>
  <c r="L166" i="8"/>
  <c r="L172" i="8"/>
  <c r="L190" i="8"/>
  <c r="L177" i="8"/>
  <c r="L182" i="8"/>
  <c r="L162" i="8"/>
  <c r="L175" i="8"/>
  <c r="L187" i="8"/>
  <c r="L128" i="8"/>
  <c r="L144" i="8"/>
  <c r="L135" i="8"/>
  <c r="L157" i="8"/>
  <c r="L158" i="8"/>
  <c r="L161" i="8"/>
  <c r="L138" i="8"/>
  <c r="L126" i="8"/>
  <c r="L129" i="8"/>
  <c r="L147" i="8"/>
  <c r="L140" i="8"/>
  <c r="L156" i="8"/>
  <c r="L134" i="8"/>
  <c r="L152" i="8"/>
  <c r="L154" i="8"/>
  <c r="L125" i="8"/>
  <c r="L143" i="8"/>
  <c r="L139" i="8"/>
  <c r="L146" i="8"/>
  <c r="L130" i="8"/>
  <c r="L142" i="8"/>
  <c r="L136" i="8"/>
  <c r="L150" i="8"/>
  <c r="L127" i="8"/>
  <c r="L145" i="8"/>
  <c r="L160" i="8"/>
  <c r="L151" i="8"/>
  <c r="L155" i="8"/>
  <c r="L141" i="8"/>
  <c r="L159" i="8"/>
  <c r="L117" i="8"/>
  <c r="K109" i="8"/>
  <c r="L116" i="8"/>
  <c r="L103" i="8"/>
  <c r="L104" i="8"/>
  <c r="L107" i="8"/>
  <c r="L114" i="8"/>
  <c r="L113" i="8"/>
  <c r="L124" i="8"/>
  <c r="L112" i="8"/>
  <c r="K10" i="5"/>
  <c r="L111" i="8"/>
  <c r="L110" i="8"/>
  <c r="L115" i="8"/>
  <c r="L101" i="8"/>
  <c r="L102" i="8"/>
  <c r="L108" i="8"/>
  <c r="L106" i="8"/>
  <c r="L98" i="8"/>
  <c r="L81" i="8"/>
  <c r="L90" i="8"/>
  <c r="L94" i="8"/>
  <c r="L88" i="8"/>
  <c r="L86" i="8"/>
  <c r="L95" i="8"/>
  <c r="G14" i="1"/>
  <c r="H14" i="1" s="1"/>
  <c r="L82" i="8"/>
  <c r="L89" i="8"/>
  <c r="L93" i="8"/>
  <c r="L84" i="8"/>
  <c r="L99" i="8"/>
  <c r="L100" i="8"/>
  <c r="L92" i="8"/>
  <c r="L91" i="8"/>
  <c r="L97" i="8"/>
  <c r="L85" i="8"/>
  <c r="L54" i="8"/>
  <c r="L55" i="8"/>
  <c r="L50" i="8"/>
  <c r="L40" i="8"/>
  <c r="L69" i="8"/>
  <c r="L44" i="8"/>
  <c r="L43" i="8"/>
  <c r="L53" i="8"/>
  <c r="L60" i="8"/>
  <c r="L78" i="8"/>
  <c r="L62" i="8"/>
  <c r="L76" i="8"/>
  <c r="L61" i="8"/>
  <c r="L65" i="8"/>
  <c r="L79" i="8"/>
  <c r="L39" i="8"/>
  <c r="L74" i="8"/>
  <c r="L80" i="8"/>
  <c r="L51" i="8"/>
  <c r="L46" i="8"/>
  <c r="L49" i="8"/>
  <c r="L77" i="8"/>
  <c r="L48" i="8"/>
  <c r="L42" i="8"/>
  <c r="L68" i="8"/>
  <c r="L63" i="8"/>
  <c r="L66" i="8"/>
  <c r="L45" i="8"/>
  <c r="L64" i="8"/>
  <c r="L70" i="8"/>
  <c r="L41" i="8"/>
  <c r="L72" i="8"/>
  <c r="L67" i="8"/>
  <c r="L71" i="8"/>
  <c r="L52" i="8"/>
  <c r="L58" i="8"/>
  <c r="L57" i="8"/>
  <c r="L26" i="8"/>
  <c r="L75" i="8"/>
  <c r="L198" i="8"/>
  <c r="L179" i="8"/>
  <c r="L132" i="8"/>
  <c r="L123" i="8"/>
  <c r="L122" i="8"/>
  <c r="L121" i="8"/>
  <c r="L120" i="8"/>
  <c r="L119" i="8"/>
  <c r="L118" i="8"/>
  <c r="L56" i="8"/>
  <c r="L9" i="8"/>
  <c r="E14" i="1"/>
  <c r="F14" i="1" s="1"/>
  <c r="G12" i="1"/>
  <c r="H12" i="1" s="1"/>
  <c r="F12" i="1"/>
  <c r="E11" i="1"/>
  <c r="F11" i="1" s="1"/>
  <c r="E15" i="1"/>
  <c r="F15" i="1" s="1"/>
  <c r="G13" i="1"/>
  <c r="H13" i="1" s="1"/>
  <c r="E13" i="1"/>
  <c r="F13" i="1" s="1"/>
  <c r="G11" i="1"/>
  <c r="H11" i="1" s="1"/>
  <c r="G15" i="1"/>
  <c r="H15" i="1" s="1"/>
  <c r="K25" i="8"/>
  <c r="K25" i="2"/>
  <c r="L25" i="8" s="1"/>
  <c r="H96" i="8"/>
  <c r="J17" i="4"/>
  <c r="K131" i="8"/>
  <c r="K8" i="6"/>
  <c r="K87" i="8"/>
  <c r="K8" i="4"/>
  <c r="K8" i="8"/>
  <c r="K8" i="2"/>
  <c r="L8" i="8" s="1"/>
  <c r="K47" i="8"/>
  <c r="K10" i="3"/>
  <c r="K25" i="6"/>
  <c r="K148" i="8"/>
  <c r="E16" i="1"/>
  <c r="G16" i="1"/>
  <c r="H16" i="1" s="1"/>
  <c r="L131" i="8" l="1"/>
  <c r="L148" i="8"/>
  <c r="L109" i="8"/>
  <c r="L87" i="8"/>
  <c r="L47" i="8"/>
  <c r="I14" i="1"/>
  <c r="J14" i="1" s="1"/>
  <c r="I13" i="1"/>
  <c r="J13" i="1" s="1"/>
  <c r="I11" i="1"/>
  <c r="J11" i="1" s="1"/>
  <c r="I15" i="1"/>
  <c r="J15" i="1" s="1"/>
  <c r="I12" i="1"/>
  <c r="J12" i="1" s="1"/>
  <c r="I16" i="1"/>
  <c r="J16" i="1" s="1"/>
  <c r="F16" i="1"/>
  <c r="K96" i="8"/>
  <c r="K17" i="4"/>
  <c r="L96" i="8" l="1"/>
</calcChain>
</file>

<file path=xl/sharedStrings.xml><?xml version="1.0" encoding="utf-8"?>
<sst xmlns="http://schemas.openxmlformats.org/spreadsheetml/2006/main" count="1414" uniqueCount="181">
  <si>
    <t>Product group</t>
  </si>
  <si>
    <t>Product Name</t>
  </si>
  <si>
    <t>Variant</t>
  </si>
  <si>
    <t>Antal m²</t>
  </si>
  <si>
    <t>Lookup key</t>
  </si>
  <si>
    <t>Sådan bruges arket</t>
  </si>
  <si>
    <t>3. Vælg Variant i kolonne C. Listen afhænger af produktgruppen og produktet.</t>
  </si>
  <si>
    <t>kg/m2 ceiling</t>
  </si>
  <si>
    <t>Declared Unit ceiling</t>
  </si>
  <si>
    <t>GWP total (A1-A3 kg/CO2eq - pr. declared unit) ceiling</t>
  </si>
  <si>
    <t>GWP total (A1-A3 kg/CO2eq - pr. m2) ceiling</t>
  </si>
  <si>
    <t>kg/m2 substructure</t>
  </si>
  <si>
    <t>Declared Unit substructure</t>
  </si>
  <si>
    <t>GWP total (A1-A3 kg/CO2eq - pr. declared unit) substructure</t>
  </si>
  <si>
    <t xml:space="preserve">GWP total substructure (A1-A3 kg/CO2eq - pr. m2 ceiling) </t>
  </si>
  <si>
    <t>GWP total (A1-A3 kg/CO2eq - pr. declared unit) ceiling and substructure combined</t>
  </si>
  <si>
    <t>Clip-In</t>
  </si>
  <si>
    <t>300x300</t>
  </si>
  <si>
    <t>1 kg</t>
  </si>
  <si>
    <t>300x600</t>
  </si>
  <si>
    <t>400x400</t>
  </si>
  <si>
    <t>500x500</t>
  </si>
  <si>
    <t>600x600</t>
  </si>
  <si>
    <t>600x1200</t>
  </si>
  <si>
    <t>Clip-In Custom Tile</t>
  </si>
  <si>
    <t>Lamella</t>
  </si>
  <si>
    <t>40x55x40</t>
  </si>
  <si>
    <t>40x30x40</t>
  </si>
  <si>
    <t>60x30x60</t>
  </si>
  <si>
    <t>100x30x100</t>
  </si>
  <si>
    <t>50x50x50</t>
  </si>
  <si>
    <t>60x50x60</t>
  </si>
  <si>
    <t>100x75x100</t>
  </si>
  <si>
    <t>31 Panel</t>
  </si>
  <si>
    <t xml:space="preserve">31/xxx/45 </t>
  </si>
  <si>
    <t>32 Panel</t>
  </si>
  <si>
    <t xml:space="preserve">32/xxx/45 </t>
  </si>
  <si>
    <t>33 Panel</t>
  </si>
  <si>
    <t>33/xxx/45</t>
  </si>
  <si>
    <t>Lay-In Tile</t>
  </si>
  <si>
    <t xml:space="preserve">Lay-In Flat, 600/T15 </t>
  </si>
  <si>
    <t xml:space="preserve">Lay-In 8, 600/T24 </t>
  </si>
  <si>
    <t xml:space="preserve">Lay-In 8, 600/T15 </t>
  </si>
  <si>
    <t xml:space="preserve">Lay-In 12, 600/T24 </t>
  </si>
  <si>
    <t xml:space="preserve">Lay-In 20, 600/T15 </t>
  </si>
  <si>
    <t>Lay-In 30, 600/T24</t>
  </si>
  <si>
    <t>Lay-In Tile Custom</t>
  </si>
  <si>
    <t>Bandraster</t>
  </si>
  <si>
    <t>10/100/200/300 Panel</t>
  </si>
  <si>
    <t xml:space="preserve">D-10/xxx/20 </t>
  </si>
  <si>
    <t xml:space="preserve">D-50/xxx/20 </t>
  </si>
  <si>
    <t xml:space="preserve">D-100/xxx/20 </t>
  </si>
  <si>
    <t xml:space="preserve">D-140/xxx/20 </t>
  </si>
  <si>
    <t xml:space="preserve">D-150/xxx/20 </t>
  </si>
  <si>
    <t xml:space="preserve">D-200/xxx/10 </t>
  </si>
  <si>
    <t>D-300/xxx/00</t>
  </si>
  <si>
    <t>Robust Panel</t>
  </si>
  <si>
    <t>90/10-290/10 Panel</t>
  </si>
  <si>
    <t>90/10</t>
  </si>
  <si>
    <t>190/10</t>
  </si>
  <si>
    <t>290/10</t>
  </si>
  <si>
    <t>590x590</t>
  </si>
  <si>
    <t>590x1190</t>
  </si>
  <si>
    <t>DCC</t>
  </si>
  <si>
    <t>300/xxx/25</t>
  </si>
  <si>
    <t>500/xxx/25</t>
  </si>
  <si>
    <t>600/xxx/15</t>
  </si>
  <si>
    <t>2000/xxx/0</t>
  </si>
  <si>
    <t>3000/xxx/0</t>
  </si>
  <si>
    <t>5000/xxx/0</t>
  </si>
  <si>
    <t>6000/xxx/0</t>
  </si>
  <si>
    <t>200/xxx/25</t>
  </si>
  <si>
    <t>Interval</t>
  </si>
  <si>
    <t>Panel</t>
  </si>
  <si>
    <t xml:space="preserve">D-10/20 </t>
  </si>
  <si>
    <t xml:space="preserve">D-140/xxx/10 </t>
  </si>
  <si>
    <t xml:space="preserve">D-200/xxx/20 </t>
  </si>
  <si>
    <t>D-300/xxx/20</t>
  </si>
  <si>
    <t xml:space="preserve">D-150/xxx/0 </t>
  </si>
  <si>
    <t>DT-300</t>
  </si>
  <si>
    <t>DZ-2000</t>
  </si>
  <si>
    <t>DZ-3000</t>
  </si>
  <si>
    <t>Clip-In Tile</t>
  </si>
  <si>
    <t>300x300 mm</t>
  </si>
  <si>
    <t>300x600 mm</t>
  </si>
  <si>
    <t>400x400mm</t>
  </si>
  <si>
    <t>500x500 mm</t>
  </si>
  <si>
    <t>600x600 mm</t>
  </si>
  <si>
    <t>600x1200 mm</t>
  </si>
  <si>
    <t>Hook-On Custom Tile</t>
  </si>
  <si>
    <t>Lay-In Flat, 600/ T15</t>
  </si>
  <si>
    <t>Lay-In 8, 600 T 24</t>
  </si>
  <si>
    <t>Lay-In 8, 600 /T 15</t>
  </si>
  <si>
    <t>Lay-In 12,600 / T24</t>
  </si>
  <si>
    <t xml:space="preserve">Lay-In 20,600/ T15 </t>
  </si>
  <si>
    <t>Lay-In 30,600/ T24</t>
  </si>
  <si>
    <t>Lay-In Custom Tile</t>
  </si>
  <si>
    <t>Sport Panel</t>
  </si>
  <si>
    <t>D-30/xxx/25</t>
  </si>
  <si>
    <t>Spring Custom Tile</t>
  </si>
  <si>
    <t>E-Panel</t>
  </si>
  <si>
    <t>Hook-On</t>
  </si>
  <si>
    <t>Aluminium byg</t>
  </si>
  <si>
    <t>Aluminium Marine</t>
  </si>
  <si>
    <t>Stål Byg</t>
  </si>
  <si>
    <t>Stål marine</t>
  </si>
  <si>
    <t>75% post Consumer Aluminium Byg</t>
  </si>
  <si>
    <t>75% post Consumer Aluminium Marine</t>
  </si>
  <si>
    <t>Aluminium byg|Clip-In</t>
  </si>
  <si>
    <t>Aluminium byg|Clip-In Custom Tile</t>
  </si>
  <si>
    <t>Aluminium byg|Lamella</t>
  </si>
  <si>
    <t>Aluminium byg|31 Panel</t>
  </si>
  <si>
    <t>Aluminium byg|32 Panel</t>
  </si>
  <si>
    <t>Aluminium byg|33 Panel</t>
  </si>
  <si>
    <t>Aluminium byg|Lay-In Tile</t>
  </si>
  <si>
    <t>Aluminium byg|Lay-In Tile Custom</t>
  </si>
  <si>
    <t>Aluminium byg|Bandraster</t>
  </si>
  <si>
    <t>Aluminium byg|10/100/200/300 Panel</t>
  </si>
  <si>
    <t>Aluminium byg|Robust Panel</t>
  </si>
  <si>
    <t>Aluminium byg|90/10-290/10 Panel</t>
  </si>
  <si>
    <t>Aluminium Marine|Clip-In</t>
  </si>
  <si>
    <t>Aluminium Marine|Clip-In Custom Tile</t>
  </si>
  <si>
    <t>Aluminium Marine|DCC</t>
  </si>
  <si>
    <t>Aluminium Marine|Interval</t>
  </si>
  <si>
    <t>Aluminium Marine|Panel</t>
  </si>
  <si>
    <t>Stål Byg|Clip-In Tile</t>
  </si>
  <si>
    <t>Stål Byg|Clip-In Custom Tile</t>
  </si>
  <si>
    <t>Stål Byg|Hook-On Custom Tile</t>
  </si>
  <si>
    <t>Stål Byg|Lay-In Tile</t>
  </si>
  <si>
    <t>Stål Byg|Lay-In Custom Tile</t>
  </si>
  <si>
    <t>Stål Byg|Bandraster</t>
  </si>
  <si>
    <t>Stål Byg|Sport Panel</t>
  </si>
  <si>
    <t>Stål Byg|Panel</t>
  </si>
  <si>
    <t>Stål Byg|Spring Custom Tile</t>
  </si>
  <si>
    <t>Stål marine|Clip-In</t>
  </si>
  <si>
    <t>Stål marine|Clip-In Custom Tile</t>
  </si>
  <si>
    <t>Stål marine|DCC</t>
  </si>
  <si>
    <t>Stål marine|E-Panel</t>
  </si>
  <si>
    <t>Stål marine|Hook-On</t>
  </si>
  <si>
    <t>Stål marine|Panel</t>
  </si>
  <si>
    <t>75% post Consumer Aluminium Byg|Clip-In Tile</t>
  </si>
  <si>
    <t>75% post Consumer Aluminium Byg|Clip-In Custom Tile</t>
  </si>
  <si>
    <t>75% post Consumer Aluminium Byg|Lamella</t>
  </si>
  <si>
    <t>75% post Consumer Aluminium Byg|31 Panel</t>
  </si>
  <si>
    <t>75% post Consumer Aluminium Byg|32 Panel</t>
  </si>
  <si>
    <t>75% post Consumer Aluminium Byg|33 Panel</t>
  </si>
  <si>
    <t>75% post Consumer Aluminium Byg|Lay-In Tile</t>
  </si>
  <si>
    <t>75% post Consumer Aluminium Byg|Lay-In Tile Custom</t>
  </si>
  <si>
    <t>75% post Consumer Aluminium Byg|Bandraster</t>
  </si>
  <si>
    <t>75% post Consumer Aluminium Byg|10/100/200/300 Panel</t>
  </si>
  <si>
    <t>75% post Consumer Aluminium Byg|Robust Panel</t>
  </si>
  <si>
    <t>75% post Consumer Aluminium Byg|90/10-290/10 Panel</t>
  </si>
  <si>
    <t>75% post Consumer Aluminium Marine|Clip-In</t>
  </si>
  <si>
    <t>75% post Consumer Aluminium Marine|Clip-In Custom Tile</t>
  </si>
  <si>
    <t>75% post Consumer Aluminium Marine|DCC</t>
  </si>
  <si>
    <t>75% post Consumer Aluminium Marine|Interval</t>
  </si>
  <si>
    <t>75% post Consumer Aluminium Marine|Panel</t>
  </si>
  <si>
    <t>0</t>
  </si>
  <si>
    <t>300</t>
  </si>
  <si>
    <t>320</t>
  </si>
  <si>
    <t>340</t>
  </si>
  <si>
    <t>500</t>
  </si>
  <si>
    <t>600</t>
  </si>
  <si>
    <t>Bemærk: Dette ark driver dropdown-listerne i Beregner. Det kan skjules, men bør ikke slettes.</t>
  </si>
  <si>
    <t>Variant / Størrelse</t>
  </si>
  <si>
    <t>1. Vælg Produktgruppe i kolonne A.</t>
  </si>
  <si>
    <t>2. Vælg Produktnavn i kolonne B. Listen afhænger af produktgruppen.</t>
  </si>
  <si>
    <t>Produktgruppe</t>
  </si>
  <si>
    <t>Produktnavn</t>
  </si>
  <si>
    <t xml:space="preserve">4. Indtast antal m² i kolonne D. </t>
  </si>
  <si>
    <t>GWP total (A1-A3) Loftelementer pr. m²</t>
  </si>
  <si>
    <t>GWP total (A1-A3) Loftelementer i alt</t>
  </si>
  <si>
    <t>GWP total (A1-A3)
Underkonstruktion pr. m²</t>
  </si>
  <si>
    <t>GWP total (A1-A3)
Underkonstruktion total</t>
  </si>
  <si>
    <t>GWP total (A1-A3)
Samlet løsning pr. m²</t>
  </si>
  <si>
    <t>GWP total (A1-A3)
Samlet løsning total</t>
  </si>
  <si>
    <t xml:space="preserve">5. Kolone E - J udfyldes automatisk. </t>
  </si>
  <si>
    <t>Silent Cloud (Silent Island)</t>
  </si>
  <si>
    <t>Aluminium byg|Silent Cloud (Silent Island)</t>
  </si>
  <si>
    <t>Stål Byg|Silent Cloud (Silent Island)</t>
  </si>
  <si>
    <t>75% post Consumer Aluminium Byg|Silent Cloud (Silent Island)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</si>
</sst>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8">
    <font>
      <sz val="11"/>
      <color theme="1"/>
      <name val="Aptos Narrow"/>
    </font>
    <font>
      <sz val="11"/>
      <color theme="1"/>
      <name val="Aptos"/>
    </font>
    <font>
      <sz val="14"/>
      <color rgb="FF000000"/>
      <name val="-webkit-standard"/>
    </font>
    <font>
      <b/>
      <sz val="11"/>
      <color rgb="FFFFFFFF"/>
      <name val="Aptos Narrow"/>
    </font>
    <font>
      <sz val="11"/>
      <color rgb="FFFFFFFF"/>
      <name val="Aptos Narrow"/>
    </font>
    <font>
      <i/>
      <sz val="11"/>
      <color rgb="FF64748B"/>
      <name val="Aptos Narrow"/>
    </font>
    <font>
      <b/>
      <sz val="16"/>
      <color rgb="FFFFFFFF"/>
      <name val="Aptos Narrow"/>
    </font>
    <font>
      <b/>
      <sz val="11"/>
      <color theme="1"/>
      <name val="Aptos"/>
    </font>
  </fonts>
  <fills count="11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3" tint="0.89996032593768116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rgb="FF0F766E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10"/>
  </cellStyleXfs>
  <cellXfs count="69">
    <xf numFmtId="0" fontId="0" fillId="0" borderId="0" xfId="0" applyBorder="1"/>
    <xf numFmtId="2" fontId="0" fillId="0" borderId="0" xfId="0" applyNumberFormat="1" applyBorder="1"/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1" fillId="5" borderId="5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0" fillId="5" borderId="8" xfId="0" applyFill="1" applyBorder="1"/>
    <xf numFmtId="0" fontId="0" fillId="6" borderId="8" xfId="0" applyFill="1" applyBorder="1"/>
    <xf numFmtId="0" fontId="0" fillId="7" borderId="9" xfId="0" applyFill="1" applyBorder="1"/>
    <xf numFmtId="0" fontId="2" fillId="0" borderId="0" xfId="0" applyFont="1" applyBorder="1"/>
    <xf numFmtId="0" fontId="3" fillId="8" borderId="0" xfId="0" applyFont="1" applyFill="1" applyBorder="1" applyAlignment="1">
      <alignment wrapText="1"/>
    </xf>
    <xf numFmtId="0" fontId="3" fillId="8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11" fontId="0" fillId="6" borderId="1" xfId="0" applyNumberFormat="1" applyFill="1" applyBorder="1"/>
    <xf numFmtId="0" fontId="3" fillId="9" borderId="0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0" fontId="0" fillId="0" borderId="10" xfId="0"/>
    <xf numFmtId="0" fontId="0" fillId="0" borderId="12" xfId="0" applyBorder="1" applyAlignment="1">
      <alignment horizontal="left"/>
    </xf>
    <xf numFmtId="0" fontId="0" fillId="0" borderId="10" xfId="0" applyAlignment="1">
      <alignment horizontal="left"/>
    </xf>
    <xf numFmtId="0" fontId="0" fillId="0" borderId="13" xfId="0" applyBorder="1" applyAlignment="1">
      <alignment horizontal="left"/>
    </xf>
    <xf numFmtId="0" fontId="6" fillId="9" borderId="9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1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1" fontId="1" fillId="3" borderId="1" xfId="0" applyNumberFormat="1" applyFont="1" applyFill="1" applyBorder="1" applyAlignment="1">
      <alignment vertical="center" wrapText="1"/>
    </xf>
    <xf numFmtId="11" fontId="1" fillId="4" borderId="1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1" fontId="1" fillId="2" borderId="5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11" fontId="1" fillId="3" borderId="5" xfId="0" applyNumberFormat="1" applyFont="1" applyFill="1" applyBorder="1" applyAlignment="1">
      <alignment vertical="center" wrapText="1"/>
    </xf>
    <xf numFmtId="11" fontId="1" fillId="4" borderId="5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vertical="center" wrapText="1"/>
    </xf>
    <xf numFmtId="2" fontId="1" fillId="3" borderId="5" xfId="0" applyNumberFormat="1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4" xfId="0" applyFill="1" applyBorder="1"/>
    <xf numFmtId="0" fontId="1" fillId="0" borderId="5" xfId="0" applyFont="1" applyFill="1" applyBorder="1" applyAlignment="1">
      <alignment vertical="center" wrapText="1"/>
    </xf>
    <xf numFmtId="0" fontId="0" fillId="0" borderId="2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7" xfId="0" applyFill="1" applyBorder="1"/>
    <xf numFmtId="0" fontId="0" fillId="0" borderId="8" xfId="0" applyFill="1" applyBorder="1"/>
    <xf numFmtId="0" fontId="7" fillId="0" borderId="1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Border="1"/>
    <xf numFmtId="2" fontId="0" fillId="0" borderId="0" xfId="0" applyNumberFormat="1" applyFill="1" applyBorder="1"/>
    <xf numFmtId="2" fontId="1" fillId="6" borderId="1" xfId="0" applyNumberFormat="1" applyFont="1" applyFill="1" applyBorder="1" applyAlignment="1">
      <alignment vertical="center" wrapText="1"/>
    </xf>
    <xf numFmtId="2" fontId="0" fillId="6" borderId="1" xfId="0" applyNumberFormat="1" applyFill="1" applyBorder="1"/>
    <xf numFmtId="166" fontId="0" fillId="6" borderId="1" xfId="0" applyNumberFormat="1" applyFill="1" applyBorder="1"/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10" borderId="0" xfId="0" applyFill="1" applyBorder="1" applyAlignment="1" applyProtection="1">
      <alignment wrapText="1"/>
      <protection locked="0"/>
    </xf>
    <xf numFmtId="2" fontId="0" fillId="10" borderId="0" xfId="0" applyNumberFormat="1" applyFill="1" applyBorder="1" applyAlignment="1" applyProtection="1">
      <alignment wrapText="1"/>
      <protection locked="0"/>
    </xf>
    <xf numFmtId="0" fontId="0" fillId="0" borderId="6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4" xfId="0" applyFont="1" applyBorder="1" applyAlignment="1">
      <alignment horizontal="left"/>
    </xf>
  </cellXfs>
  <cellStyles count="1">
    <cellStyle name="Normal" xfId="0" builtinId="0"/>
  </cellStyles>
  <dxfs count="15"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2"/>
        </patternFill>
      </fill>
      <protection locked="0" hidden="0"/>
    </dxf>
    <dxf>
      <fill>
        <patternFill patternType="solid">
          <fgColor indexed="64"/>
          <bgColor theme="2"/>
        </patternFill>
      </fill>
      <protection locked="0" hidden="0"/>
    </dxf>
    <dxf>
      <fill>
        <patternFill patternType="solid">
          <fgColor indexed="64"/>
          <bgColor theme="2"/>
        </patternFill>
      </fill>
      <protection locked="0" hidden="0"/>
    </dxf>
    <dxf>
      <fill>
        <patternFill patternType="solid">
          <fgColor indexed="64"/>
          <bgColor theme="2"/>
        </patternFill>
      </fill>
      <protection locked="0" hidden="0"/>
    </dxf>
    <dxf>
      <fill>
        <patternFill patternType="solid">
          <fgColor indexed="64"/>
          <bgColor theme="1" tint="0.34998626667073579"/>
        </patternFill>
      </fill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regnerTabel" displayName="BeregnerTabel" ref="A10:J16" headerRowDxfId="10">
  <tableColumns count="10">
    <tableColumn id="1" xr3:uid="{00000000-0010-0000-0000-000001000000}" name="Produktgruppe" dataDxfId="9"/>
    <tableColumn id="2" xr3:uid="{00000000-0010-0000-0000-000002000000}" name="Produktnavn" dataDxfId="8"/>
    <tableColumn id="3" xr3:uid="{00000000-0010-0000-0000-000003000000}" name="Variant / Størrelse" dataDxfId="7"/>
    <tableColumn id="4" xr3:uid="{00000000-0010-0000-0000-000004000000}" name="Antal m²" dataDxfId="6"/>
    <tableColumn id="5" xr3:uid="{00000000-0010-0000-0000-000005000000}" name="GWP total (A1-A3) Loftelementer pr. m²" dataDxfId="5"/>
    <tableColumn id="6" xr3:uid="{00000000-0010-0000-0000-000006000000}" name="GWP total (A1-A3) Loftelementer i alt" dataDxfId="4"/>
    <tableColumn id="7" xr3:uid="{00000000-0010-0000-0000-000007000000}" name="GWP total (A1-A3)_x000a_Underkonstruktion pr. m²" dataDxfId="3"/>
    <tableColumn id="8" xr3:uid="{00000000-0010-0000-0000-000008000000}" name="GWP total (A1-A3)_x000a_Underkonstruktion total" dataDxfId="2"/>
    <tableColumn id="9" xr3:uid="{00000000-0010-0000-0000-000009000000}" name="GWP total (A1-A3)_x000a_Samlet løsning pr. m²" dataDxfId="1"/>
    <tableColumn id="10" xr3:uid="{00000000-0010-0000-0000-00000A000000}" name="GWP total (A1-A3)_x000a_Samlet løsning total" dataDxfId="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data" displayName="tbldata" ref="A1:L203">
  <autoFilter ref="A1:L203" xr:uid="{00000000-0009-0000-0100-000002000000}"/>
  <tableColumns count="12">
    <tableColumn id="1" xr3:uid="{00000000-0010-0000-0100-000001000000}" name="Product group" dataDxfId="14"/>
    <tableColumn id="2" xr3:uid="{00000000-0010-0000-0100-000002000000}" name="Product Name" dataDxfId="13"/>
    <tableColumn id="3" xr3:uid="{00000000-0010-0000-0100-000003000000}" name="Variant" dataDxfId="11"/>
    <tableColumn id="4" xr3:uid="{00000000-0010-0000-0100-000004000000}" name="kg/m2 ceiling" dataDxfId="12"/>
    <tableColumn id="5" xr3:uid="{00000000-0010-0000-0100-000005000000}" name="Declared Unit ceiling"/>
    <tableColumn id="6" xr3:uid="{00000000-0010-0000-0100-000006000000}" name="GWP total (A1-A3 kg/CO2eq - pr. declared unit) ceiling"/>
    <tableColumn id="7" xr3:uid="{00000000-0010-0000-0100-000007000000}" name="GWP total (A1-A3 kg/CO2eq - pr. m2) ceiling"/>
    <tableColumn id="8" xr3:uid="{00000000-0010-0000-0100-000008000000}" name="kg/m2 substructure"/>
    <tableColumn id="9" xr3:uid="{00000000-0010-0000-0100-000009000000}" name="Declared Unit substructure"/>
    <tableColumn id="10" xr3:uid="{00000000-0010-0000-0100-00000A000000}" name="GWP total (A1-A3 kg/CO2eq - pr. declared unit) substructure"/>
    <tableColumn id="11" xr3:uid="{00000000-0010-0000-0100-00000B000000}" name="GWP total substructure (A1-A3 kg/CO2eq - pr. m2 ceiling) "/>
    <tableColumn id="12" xr3:uid="{00000000-0010-0000-0100-00000C000000}" name="GWP total (A1-A3 kg/CO2eq - pr. declared unit) ceiling and substructure combine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23" sqref="B23"/>
    </sheetView>
  </sheetViews>
  <sheetFormatPr baseColWidth="10" defaultColWidth="8.83203125" defaultRowHeight="15"/>
  <cols>
    <col min="1" max="1" width="20.1640625" customWidth="1"/>
    <col min="2" max="2" width="23" customWidth="1"/>
    <col min="3" max="3" width="16.6640625" customWidth="1"/>
    <col min="4" max="4" width="13" customWidth="1"/>
    <col min="5" max="5" width="18.6640625" customWidth="1"/>
    <col min="6" max="6" width="18.33203125" customWidth="1"/>
    <col min="7" max="7" width="22.83203125" customWidth="1"/>
    <col min="8" max="8" width="22.1640625" customWidth="1"/>
    <col min="9" max="9" width="20.1640625" customWidth="1"/>
    <col min="10" max="10" width="18.5" customWidth="1"/>
    <col min="11" max="11" width="3.5" hidden="1" customWidth="1"/>
    <col min="13" max="13" width="58.5" bestFit="1" customWidth="1"/>
  </cols>
  <sheetData>
    <row r="1" spans="1:11" s="24" customFormat="1"/>
    <row r="2" spans="1:11" s="24" customFormat="1" ht="22">
      <c r="A2" s="28" t="s">
        <v>5</v>
      </c>
      <c r="B2" s="29"/>
      <c r="C2" s="29"/>
      <c r="D2" s="30"/>
    </row>
    <row r="3" spans="1:11" s="24" customFormat="1">
      <c r="A3" s="25" t="s">
        <v>165</v>
      </c>
      <c r="B3" s="26"/>
      <c r="C3" s="26"/>
      <c r="D3" s="27"/>
    </row>
    <row r="4" spans="1:11" s="24" customFormat="1">
      <c r="A4" s="25" t="s">
        <v>166</v>
      </c>
      <c r="B4" s="26"/>
      <c r="C4" s="26"/>
      <c r="D4" s="27"/>
    </row>
    <row r="5" spans="1:11" s="24" customFormat="1">
      <c r="A5" s="25" t="s">
        <v>6</v>
      </c>
      <c r="B5" s="26"/>
      <c r="C5" s="26"/>
      <c r="D5" s="27"/>
    </row>
    <row r="6" spans="1:11" s="24" customFormat="1">
      <c r="A6" s="25" t="s">
        <v>169</v>
      </c>
      <c r="B6" s="26"/>
      <c r="C6" s="26"/>
      <c r="D6" s="27"/>
    </row>
    <row r="7" spans="1:11" s="24" customFormat="1">
      <c r="A7" s="66" t="s">
        <v>176</v>
      </c>
      <c r="B7" s="67"/>
      <c r="C7" s="67"/>
      <c r="D7" s="68"/>
    </row>
    <row r="8" spans="1:11" s="24" customFormat="1"/>
    <row r="9" spans="1:11" s="24" customFormat="1"/>
    <row r="10" spans="1:11" ht="36" customHeight="1">
      <c r="A10" s="22" t="s">
        <v>167</v>
      </c>
      <c r="B10" s="22" t="s">
        <v>168</v>
      </c>
      <c r="C10" s="22" t="s">
        <v>164</v>
      </c>
      <c r="D10" s="22" t="s">
        <v>3</v>
      </c>
      <c r="E10" s="22" t="s">
        <v>170</v>
      </c>
      <c r="F10" s="22" t="s">
        <v>171</v>
      </c>
      <c r="G10" s="22" t="s">
        <v>172</v>
      </c>
      <c r="H10" s="22" t="s">
        <v>173</v>
      </c>
      <c r="I10" s="22" t="s">
        <v>174</v>
      </c>
      <c r="J10" s="22" t="s">
        <v>175</v>
      </c>
      <c r="K10" s="17" t="s">
        <v>4</v>
      </c>
    </row>
    <row r="11" spans="1:11" ht="16">
      <c r="A11" s="64"/>
      <c r="B11" s="64"/>
      <c r="C11" s="64"/>
      <c r="D11" s="65"/>
      <c r="E11" s="23" t="str">
        <f>IFERROR(INDEX('Samlet data'!$G:$G,MATCH($K11,'Samlet data'!$M:$M,0)),"")</f>
        <v/>
      </c>
      <c r="F11" s="23" t="str">
        <f t="shared" ref="F11:F16" si="0">IF(OR($D11="",$E11=""),"",$D11*$E11)</f>
        <v/>
      </c>
      <c r="G11" s="23" t="str">
        <f>IFERROR(INDEX('Samlet data'!$K:$K,MATCH($K11,'Samlet data'!$M:$M,0)),"")</f>
        <v/>
      </c>
      <c r="H11" s="23" t="str">
        <f t="shared" ref="H11:H16" si="1">IF(OR($D11="",$G11=""),"",$D11*$G11)</f>
        <v/>
      </c>
      <c r="I11" s="23" t="str">
        <f t="shared" ref="I11:I16" si="2">IF(OR($E11="",$G11=""),"",$E11+$G11)</f>
        <v/>
      </c>
      <c r="J11" s="23" t="str">
        <f t="shared" ref="J11:J16" si="3">IF(OR($D11="",$I11=""),"",$D11*$I11)</f>
        <v/>
      </c>
      <c r="K11" s="19" t="str">
        <f>IF(OR($A11="",$B11="",$C11=""),"",$A11&amp;"|"&amp;$B11&amp;"|"&amp;$C11)</f>
        <v/>
      </c>
    </row>
    <row r="12" spans="1:11" ht="16">
      <c r="A12" s="64"/>
      <c r="B12" s="64"/>
      <c r="C12" s="64"/>
      <c r="D12" s="65"/>
      <c r="E12" s="23" t="str">
        <f>IFERROR(INDEX('Samlet data'!$G:$G,MATCH($K12,'Samlet data'!$M:$M,0)),"")</f>
        <v/>
      </c>
      <c r="F12" s="23" t="str">
        <f t="shared" si="0"/>
        <v/>
      </c>
      <c r="G12" s="23" t="str">
        <f>IFERROR(INDEX('Samlet data'!$K:$K,MATCH($K12,'Samlet data'!$M:$M,0)),"")</f>
        <v/>
      </c>
      <c r="H12" s="23" t="str">
        <f t="shared" si="1"/>
        <v/>
      </c>
      <c r="I12" s="23" t="str">
        <f t="shared" si="2"/>
        <v/>
      </c>
      <c r="J12" s="23" t="str">
        <f t="shared" si="3"/>
        <v/>
      </c>
      <c r="K12" s="19" t="str">
        <f t="shared" ref="K12:K16" si="4">IF(OR($A12="",$B12="",$C12=""),"",$A12&amp;"|"&amp;$B12&amp;"|"&amp;$C12)</f>
        <v/>
      </c>
    </row>
    <row r="13" spans="1:11" ht="16">
      <c r="A13" s="64"/>
      <c r="B13" s="64"/>
      <c r="C13" s="64"/>
      <c r="D13" s="65"/>
      <c r="E13" s="23" t="str">
        <f>IFERROR(INDEX('Samlet data'!$G:$G,MATCH($K13,'Samlet data'!$M:$M,0)),"")</f>
        <v/>
      </c>
      <c r="F13" s="23" t="str">
        <f t="shared" si="0"/>
        <v/>
      </c>
      <c r="G13" s="23" t="str">
        <f>IFERROR(INDEX('Samlet data'!$K:$K,MATCH($K13,'Samlet data'!$M:$M,0)),"")</f>
        <v/>
      </c>
      <c r="H13" s="23" t="str">
        <f t="shared" si="1"/>
        <v/>
      </c>
      <c r="I13" s="23" t="str">
        <f t="shared" si="2"/>
        <v/>
      </c>
      <c r="J13" s="23" t="str">
        <f t="shared" si="3"/>
        <v/>
      </c>
      <c r="K13" s="19" t="str">
        <f t="shared" si="4"/>
        <v/>
      </c>
    </row>
    <row r="14" spans="1:11" ht="16">
      <c r="A14" s="64"/>
      <c r="B14" s="64"/>
      <c r="C14" s="64"/>
      <c r="D14" s="65"/>
      <c r="E14" s="23" t="str">
        <f>IFERROR(INDEX('Samlet data'!$G:$G,MATCH($K14,'Samlet data'!$M:$M,0)),"")</f>
        <v/>
      </c>
      <c r="F14" s="23" t="str">
        <f t="shared" si="0"/>
        <v/>
      </c>
      <c r="G14" s="23" t="str">
        <f>IFERROR(INDEX('Samlet data'!$K:$K,MATCH($K14,'Samlet data'!$M:$M,0)),"")</f>
        <v/>
      </c>
      <c r="H14" s="23" t="str">
        <f t="shared" si="1"/>
        <v/>
      </c>
      <c r="I14" s="23" t="str">
        <f t="shared" si="2"/>
        <v/>
      </c>
      <c r="J14" s="23" t="str">
        <f t="shared" si="3"/>
        <v/>
      </c>
      <c r="K14" s="19" t="str">
        <f t="shared" si="4"/>
        <v/>
      </c>
    </row>
    <row r="15" spans="1:11" ht="16">
      <c r="A15" s="64"/>
      <c r="B15" s="64"/>
      <c r="C15" s="64"/>
      <c r="D15" s="65"/>
      <c r="E15" s="23" t="str">
        <f>IFERROR(INDEX('Samlet data'!$G:$G,MATCH($K15,'Samlet data'!$M:$M,0)),"")</f>
        <v/>
      </c>
      <c r="F15" s="23" t="str">
        <f t="shared" si="0"/>
        <v/>
      </c>
      <c r="G15" s="23" t="str">
        <f>IFERROR(INDEX('Samlet data'!$K:$K,MATCH($K15,'Samlet data'!$M:$M,0)),"")</f>
        <v/>
      </c>
      <c r="H15" s="23" t="str">
        <f t="shared" si="1"/>
        <v/>
      </c>
      <c r="I15" s="23" t="str">
        <f t="shared" si="2"/>
        <v/>
      </c>
      <c r="J15" s="23" t="str">
        <f t="shared" si="3"/>
        <v/>
      </c>
      <c r="K15" s="19" t="str">
        <f t="shared" si="4"/>
        <v/>
      </c>
    </row>
    <row r="16" spans="1:11" ht="16">
      <c r="A16" s="64"/>
      <c r="B16" s="64"/>
      <c r="C16" s="64"/>
      <c r="D16" s="65"/>
      <c r="E16" s="23" t="str">
        <f>IFERROR(INDEX('Samlet data'!$G:$G,MATCH($K16,'Samlet data'!$M:$M,0)),"")</f>
        <v/>
      </c>
      <c r="F16" s="23" t="str">
        <f t="shared" si="0"/>
        <v/>
      </c>
      <c r="G16" s="23" t="str">
        <f>IFERROR(INDEX('Samlet data'!$K:$K,MATCH($K16,'Samlet data'!$M:$M,0)),"")</f>
        <v/>
      </c>
      <c r="H16" s="23" t="str">
        <f t="shared" si="1"/>
        <v/>
      </c>
      <c r="I16" s="23" t="str">
        <f t="shared" si="2"/>
        <v/>
      </c>
      <c r="J16" s="23" t="str">
        <f t="shared" si="3"/>
        <v/>
      </c>
      <c r="K16" s="19" t="str">
        <f t="shared" si="4"/>
        <v/>
      </c>
    </row>
  </sheetData>
  <sheetProtection algorithmName="SHA-512" hashValue="NUPHd4ktgyd9Ej7TEhtFOwVIh6oi0HiDiNqtEEr0mLENwPTErllYjMZ4aBjDKxR3FBn8AFbUXDRBuHC42vA9yA==" saltValue="Px/BCkewjBcqpsjMVBqAsw==" spinCount="100000" sheet="1" scenarios="1" formatCells="0" formatColumns="0" formatRows="0"/>
  <mergeCells count="6">
    <mergeCell ref="A5:D5"/>
    <mergeCell ref="A6:D6"/>
    <mergeCell ref="A7:D7"/>
    <mergeCell ref="A2:D2"/>
    <mergeCell ref="A3:D3"/>
    <mergeCell ref="A4:D4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Ugyldigt valg" error="Vælg en værdi fra listen." promptTitle="Dropdown" prompt="Vælg produktgruppe" xr:uid="{00000000-0002-0000-0000-000000000000}">
          <x14:formula1>
            <xm:f>Lister!$A$2:$A$7</xm:f>
          </x14:formula1>
          <xm:sqref>A11:A16</xm:sqref>
        </x14:dataValidation>
        <x14:dataValidation type="list" allowBlank="1" showInputMessage="1" showErrorMessage="1" errorTitle="Ugyldigt valg" error="Vælg en værdi fra listen." promptTitle="Dropdown" prompt="Vælg produktnavn efter produktgruppe" xr:uid="{00000000-0002-0000-0000-000001000000}">
          <x14:formula1>
            <xm:f>OFFSET(Lister!$C$1,1,MATCH($A11,Lister!$C$1:$H$1,0)-1,COUNTA(OFFSET(Lister!$C$1,1,MATCH($A11,Lister!$C$1:$H$1,0)-1,200,1)),1)</xm:f>
          </x14:formula1>
          <xm:sqref>B11:B16</xm:sqref>
        </x14:dataValidation>
        <x14:dataValidation type="list" allowBlank="1" showInputMessage="1" showErrorMessage="1" errorTitle="Ugyldigt valg" error="Vælg en værdi fra listen." promptTitle="Dropdown" prompt="Vælg variant efter produkt og produktgruppe" xr:uid="{00000000-0002-0000-0000-000002000000}">
          <x14:formula1>
            <xm:f>OFFSET(Lister!$J$1,1,MATCH($A11&amp;"|"&amp;$B11,Lister!$J$1:$BI$1,0)-1,COUNTA(OFFSET(Lister!$J$1,1,MATCH($A11&amp;"|"&amp;$B11,Lister!$J$1:$BI$1,0)-1,200,1)),1)</xm:f>
          </x14:formula1>
          <xm:sqref>C11:C16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workbookViewId="0">
      <selection activeCell="A38" sqref="A38"/>
    </sheetView>
  </sheetViews>
  <sheetFormatPr baseColWidth="10" defaultColWidth="8.83203125" defaultRowHeight="15"/>
  <cols>
    <col min="1" max="1" width="22.6640625" style="57" customWidth="1"/>
    <col min="2" max="2" width="20.1640625" style="56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 customWidth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16</v>
      </c>
      <c r="B2" s="49" t="s">
        <v>17</v>
      </c>
      <c r="C2" s="46">
        <v>2.12</v>
      </c>
      <c r="D2" s="36" t="s">
        <v>18</v>
      </c>
      <c r="E2" s="37">
        <v>4.32</v>
      </c>
      <c r="F2" s="37">
        <f t="shared" ref="F2:F38" si="0">C2*E2</f>
        <v>9.1584000000000003</v>
      </c>
      <c r="G2" s="45">
        <v>2.09</v>
      </c>
      <c r="H2" s="38" t="s">
        <v>18</v>
      </c>
      <c r="I2" s="39">
        <v>4.4200000000000003E-2</v>
      </c>
      <c r="J2" s="39">
        <f t="shared" ref="J2:J38" si="1">G2*I2</f>
        <v>9.2378000000000002E-2</v>
      </c>
      <c r="K2" s="40">
        <f>J2+F2</f>
        <v>9.2507780000000004</v>
      </c>
      <c r="Q2" s="1"/>
      <c r="S2" s="1"/>
    </row>
    <row r="3" spans="1:19" ht="20" customHeight="1">
      <c r="A3" s="51" t="s">
        <v>16</v>
      </c>
      <c r="B3" s="51" t="s">
        <v>19</v>
      </c>
      <c r="C3" s="47">
        <v>2.12</v>
      </c>
      <c r="D3" s="31" t="s">
        <v>18</v>
      </c>
      <c r="E3" s="32">
        <v>4.32</v>
      </c>
      <c r="F3" s="32">
        <f t="shared" si="0"/>
        <v>9.1584000000000003</v>
      </c>
      <c r="G3" s="44">
        <v>1.39</v>
      </c>
      <c r="H3" s="33" t="s">
        <v>18</v>
      </c>
      <c r="I3" s="34">
        <v>4.4200000000000003E-2</v>
      </c>
      <c r="J3" s="34">
        <f t="shared" si="1"/>
        <v>6.1438E-2</v>
      </c>
      <c r="K3" s="35">
        <f t="shared" ref="K3:K38" si="2">J3+F3</f>
        <v>9.2198380000000011</v>
      </c>
    </row>
    <row r="4" spans="1:19" ht="20" customHeight="1">
      <c r="A4" s="51" t="s">
        <v>16</v>
      </c>
      <c r="B4" s="51" t="s">
        <v>20</v>
      </c>
      <c r="C4" s="47">
        <v>2.12</v>
      </c>
      <c r="D4" s="31" t="s">
        <v>18</v>
      </c>
      <c r="E4" s="32">
        <v>4.32</v>
      </c>
      <c r="F4" s="32">
        <f t="shared" si="0"/>
        <v>9.1584000000000003</v>
      </c>
      <c r="G4" s="44">
        <v>1.97</v>
      </c>
      <c r="H4" s="33" t="s">
        <v>18</v>
      </c>
      <c r="I4" s="34">
        <v>4.4200000000000003E-2</v>
      </c>
      <c r="J4" s="34">
        <f t="shared" si="1"/>
        <v>8.7073999999999999E-2</v>
      </c>
      <c r="K4" s="35">
        <f t="shared" si="2"/>
        <v>9.2454739999999997</v>
      </c>
    </row>
    <row r="5" spans="1:19" ht="20" customHeight="1">
      <c r="A5" s="51" t="s">
        <v>16</v>
      </c>
      <c r="B5" s="51" t="s">
        <v>21</v>
      </c>
      <c r="C5" s="47">
        <v>2.12</v>
      </c>
      <c r="D5" s="31" t="s">
        <v>18</v>
      </c>
      <c r="E5" s="32">
        <v>4.32</v>
      </c>
      <c r="F5" s="32">
        <f t="shared" si="0"/>
        <v>9.1584000000000003</v>
      </c>
      <c r="G5" s="44">
        <v>1.76</v>
      </c>
      <c r="H5" s="33" t="s">
        <v>18</v>
      </c>
      <c r="I5" s="34">
        <v>4.4200000000000003E-2</v>
      </c>
      <c r="J5" s="34">
        <f t="shared" si="1"/>
        <v>7.7792E-2</v>
      </c>
      <c r="K5" s="35">
        <f t="shared" si="2"/>
        <v>9.2361920000000008</v>
      </c>
    </row>
    <row r="6" spans="1:19" ht="20" customHeight="1">
      <c r="A6" s="51" t="s">
        <v>16</v>
      </c>
      <c r="B6" s="51" t="s">
        <v>22</v>
      </c>
      <c r="C6" s="47">
        <v>2.12</v>
      </c>
      <c r="D6" s="31" t="s">
        <v>18</v>
      </c>
      <c r="E6" s="32">
        <v>4.32</v>
      </c>
      <c r="F6" s="32">
        <f t="shared" si="0"/>
        <v>9.1584000000000003</v>
      </c>
      <c r="G6" s="44">
        <v>2.2599999999999998</v>
      </c>
      <c r="H6" s="33" t="s">
        <v>18</v>
      </c>
      <c r="I6" s="34">
        <v>4.4200000000000003E-2</v>
      </c>
      <c r="J6" s="34">
        <f t="shared" si="1"/>
        <v>9.9891999999999995E-2</v>
      </c>
      <c r="K6" s="35">
        <f t="shared" si="2"/>
        <v>9.2582920000000009</v>
      </c>
      <c r="L6" s="1"/>
    </row>
    <row r="7" spans="1:19" ht="20" customHeight="1">
      <c r="A7" s="51" t="s">
        <v>16</v>
      </c>
      <c r="B7" s="51" t="s">
        <v>23</v>
      </c>
      <c r="C7" s="47">
        <v>2.12</v>
      </c>
      <c r="D7" s="31" t="s">
        <v>18</v>
      </c>
      <c r="E7" s="32">
        <v>4.32</v>
      </c>
      <c r="F7" s="32">
        <f t="shared" si="0"/>
        <v>9.1584000000000003</v>
      </c>
      <c r="G7" s="44">
        <v>1.77</v>
      </c>
      <c r="H7" s="33" t="s">
        <v>18</v>
      </c>
      <c r="I7" s="34">
        <v>4.4200000000000003E-2</v>
      </c>
      <c r="J7" s="34">
        <f t="shared" si="1"/>
        <v>7.8234000000000012E-2</v>
      </c>
      <c r="K7" s="35">
        <f t="shared" si="2"/>
        <v>9.2366340000000005</v>
      </c>
    </row>
    <row r="8" spans="1:19" ht="20" customHeight="1">
      <c r="A8" s="51" t="s">
        <v>24</v>
      </c>
      <c r="B8" s="51" t="s">
        <v>23</v>
      </c>
      <c r="C8" s="47">
        <v>3.06</v>
      </c>
      <c r="D8" s="31" t="s">
        <v>18</v>
      </c>
      <c r="E8" s="32">
        <v>4.4800000000000004</v>
      </c>
      <c r="F8" s="32">
        <f t="shared" si="0"/>
        <v>13.708800000000002</v>
      </c>
      <c r="G8" s="44">
        <f>(SUM(G2:G7))/6</f>
        <v>1.8733333333333331</v>
      </c>
      <c r="H8" s="33" t="s">
        <v>18</v>
      </c>
      <c r="I8" s="34">
        <v>4.4200000000000003E-2</v>
      </c>
      <c r="J8" s="34">
        <f t="shared" si="1"/>
        <v>8.2801333333333324E-2</v>
      </c>
      <c r="K8" s="35">
        <f t="shared" si="2"/>
        <v>13.791601333333336</v>
      </c>
    </row>
    <row r="9" spans="1:19" ht="20" customHeight="1">
      <c r="A9" s="51" t="s">
        <v>25</v>
      </c>
      <c r="B9" s="51" t="s">
        <v>26</v>
      </c>
      <c r="C9" s="47">
        <v>1.71</v>
      </c>
      <c r="D9" s="31" t="s">
        <v>18</v>
      </c>
      <c r="E9" s="32">
        <v>4.3899999999999997</v>
      </c>
      <c r="F9" s="32">
        <f t="shared" si="0"/>
        <v>7.506899999999999</v>
      </c>
      <c r="G9" s="44">
        <v>0.41</v>
      </c>
      <c r="H9" s="33" t="s">
        <v>18</v>
      </c>
      <c r="I9" s="34">
        <v>4.4200000000000003E-2</v>
      </c>
      <c r="J9" s="34">
        <f t="shared" si="1"/>
        <v>1.8121999999999999E-2</v>
      </c>
      <c r="K9" s="35">
        <f t="shared" si="2"/>
        <v>7.525021999999999</v>
      </c>
    </row>
    <row r="10" spans="1:19" ht="20" customHeight="1">
      <c r="A10" s="51" t="s">
        <v>25</v>
      </c>
      <c r="B10" s="51" t="s">
        <v>27</v>
      </c>
      <c r="C10" s="47">
        <v>1.44</v>
      </c>
      <c r="D10" s="31" t="s">
        <v>18</v>
      </c>
      <c r="E10" s="32">
        <v>4.28</v>
      </c>
      <c r="F10" s="32">
        <f t="shared" si="0"/>
        <v>6.1631999999999998</v>
      </c>
      <c r="G10" s="44">
        <v>0.41</v>
      </c>
      <c r="H10" s="33" t="s">
        <v>18</v>
      </c>
      <c r="I10" s="34">
        <v>4.4200000000000003E-2</v>
      </c>
      <c r="J10" s="34">
        <f t="shared" si="1"/>
        <v>1.8121999999999999E-2</v>
      </c>
      <c r="K10" s="35">
        <f t="shared" si="2"/>
        <v>6.1813219999999998</v>
      </c>
    </row>
    <row r="11" spans="1:19" ht="20" customHeight="1">
      <c r="A11" s="51" t="s">
        <v>25</v>
      </c>
      <c r="B11" s="51" t="s">
        <v>28</v>
      </c>
      <c r="C11" s="47">
        <v>2.33</v>
      </c>
      <c r="D11" s="31" t="s">
        <v>18</v>
      </c>
      <c r="E11" s="32">
        <v>4.37</v>
      </c>
      <c r="F11" s="32">
        <f t="shared" si="0"/>
        <v>10.1821</v>
      </c>
      <c r="G11" s="44">
        <v>0.41</v>
      </c>
      <c r="H11" s="33" t="s">
        <v>18</v>
      </c>
      <c r="I11" s="34">
        <v>4.4200000000000003E-2</v>
      </c>
      <c r="J11" s="34">
        <f t="shared" si="1"/>
        <v>1.8121999999999999E-2</v>
      </c>
      <c r="K11" s="35">
        <f t="shared" si="2"/>
        <v>10.200222</v>
      </c>
    </row>
    <row r="12" spans="1:19" ht="20" customHeight="1">
      <c r="A12" s="51" t="s">
        <v>25</v>
      </c>
      <c r="B12" s="51" t="s">
        <v>29</v>
      </c>
      <c r="C12" s="47">
        <v>4.29</v>
      </c>
      <c r="D12" s="31" t="s">
        <v>18</v>
      </c>
      <c r="E12" s="32">
        <v>4.5599999999999996</v>
      </c>
      <c r="F12" s="32">
        <f t="shared" si="0"/>
        <v>19.5624</v>
      </c>
      <c r="G12" s="44">
        <v>0.41</v>
      </c>
      <c r="H12" s="33" t="s">
        <v>18</v>
      </c>
      <c r="I12" s="34">
        <v>4.4200000000000003E-2</v>
      </c>
      <c r="J12" s="34">
        <f t="shared" si="1"/>
        <v>1.8121999999999999E-2</v>
      </c>
      <c r="K12" s="35">
        <f t="shared" si="2"/>
        <v>19.580522000000002</v>
      </c>
    </row>
    <row r="13" spans="1:19" ht="20" customHeight="1">
      <c r="A13" s="51" t="s">
        <v>25</v>
      </c>
      <c r="B13" s="51" t="s">
        <v>30</v>
      </c>
      <c r="C13" s="47">
        <v>2.33</v>
      </c>
      <c r="D13" s="31" t="s">
        <v>18</v>
      </c>
      <c r="E13" s="32">
        <v>4.49</v>
      </c>
      <c r="F13" s="32">
        <f t="shared" si="0"/>
        <v>10.4617</v>
      </c>
      <c r="G13" s="44">
        <v>0.41</v>
      </c>
      <c r="H13" s="33" t="s">
        <v>18</v>
      </c>
      <c r="I13" s="34">
        <v>4.4200000000000003E-2</v>
      </c>
      <c r="J13" s="34">
        <f t="shared" si="1"/>
        <v>1.8121999999999999E-2</v>
      </c>
      <c r="K13" s="35">
        <f t="shared" si="2"/>
        <v>10.479822</v>
      </c>
    </row>
    <row r="14" spans="1:19" ht="20" customHeight="1">
      <c r="A14" s="51" t="s">
        <v>25</v>
      </c>
      <c r="B14" s="51" t="s">
        <v>31</v>
      </c>
      <c r="C14" s="47">
        <v>3.16</v>
      </c>
      <c r="D14" s="31" t="s">
        <v>18</v>
      </c>
      <c r="E14" s="32">
        <v>4.49</v>
      </c>
      <c r="F14" s="32">
        <f t="shared" si="0"/>
        <v>14.188400000000001</v>
      </c>
      <c r="G14" s="44">
        <v>0.41</v>
      </c>
      <c r="H14" s="33" t="s">
        <v>18</v>
      </c>
      <c r="I14" s="34">
        <v>4.4200000000000003E-2</v>
      </c>
      <c r="J14" s="34">
        <f t="shared" si="1"/>
        <v>1.8121999999999999E-2</v>
      </c>
      <c r="K14" s="35">
        <f t="shared" si="2"/>
        <v>14.206522000000001</v>
      </c>
    </row>
    <row r="15" spans="1:19" ht="20" customHeight="1">
      <c r="A15" s="51" t="s">
        <v>25</v>
      </c>
      <c r="B15" s="51" t="s">
        <v>32</v>
      </c>
      <c r="C15" s="47">
        <v>3.35</v>
      </c>
      <c r="D15" s="31" t="s">
        <v>18</v>
      </c>
      <c r="E15" s="32">
        <v>4.5</v>
      </c>
      <c r="F15" s="32">
        <f t="shared" si="0"/>
        <v>15.075000000000001</v>
      </c>
      <c r="G15" s="44">
        <v>0.41</v>
      </c>
      <c r="H15" s="33" t="s">
        <v>18</v>
      </c>
      <c r="I15" s="34">
        <v>4.4200000000000003E-2</v>
      </c>
      <c r="J15" s="34">
        <f t="shared" si="1"/>
        <v>1.8121999999999999E-2</v>
      </c>
      <c r="K15" s="35">
        <f t="shared" si="2"/>
        <v>15.093122000000001</v>
      </c>
    </row>
    <row r="16" spans="1:19" ht="20" customHeight="1">
      <c r="A16" s="51" t="s">
        <v>33</v>
      </c>
      <c r="B16" s="51" t="s">
        <v>34</v>
      </c>
      <c r="C16" s="47">
        <v>1.96</v>
      </c>
      <c r="D16" s="31" t="s">
        <v>18</v>
      </c>
      <c r="E16" s="32">
        <v>4.3</v>
      </c>
      <c r="F16" s="32">
        <f t="shared" si="0"/>
        <v>8.427999999999999</v>
      </c>
      <c r="G16" s="44">
        <v>0.39</v>
      </c>
      <c r="H16" s="33" t="s">
        <v>18</v>
      </c>
      <c r="I16" s="34">
        <v>4.4200000000000003E-2</v>
      </c>
      <c r="J16" s="34">
        <f t="shared" si="1"/>
        <v>1.7238000000000003E-2</v>
      </c>
      <c r="K16" s="35">
        <f t="shared" si="2"/>
        <v>8.4452379999999998</v>
      </c>
    </row>
    <row r="17" spans="1:11" ht="20" customHeight="1">
      <c r="A17" s="51" t="s">
        <v>35</v>
      </c>
      <c r="B17" s="51" t="s">
        <v>36</v>
      </c>
      <c r="C17" s="47">
        <v>1.96</v>
      </c>
      <c r="D17" s="31" t="s">
        <v>18</v>
      </c>
      <c r="E17" s="32">
        <v>4.3</v>
      </c>
      <c r="F17" s="32">
        <f t="shared" si="0"/>
        <v>8.427999999999999</v>
      </c>
      <c r="G17" s="44">
        <v>0.39</v>
      </c>
      <c r="H17" s="33" t="s">
        <v>18</v>
      </c>
      <c r="I17" s="34">
        <v>4.4200000000000003E-2</v>
      </c>
      <c r="J17" s="34">
        <f t="shared" si="1"/>
        <v>1.7238000000000003E-2</v>
      </c>
      <c r="K17" s="35">
        <f t="shared" si="2"/>
        <v>8.4452379999999998</v>
      </c>
    </row>
    <row r="18" spans="1:11" ht="20" customHeight="1">
      <c r="A18" s="51" t="s">
        <v>37</v>
      </c>
      <c r="B18" s="51" t="s">
        <v>38</v>
      </c>
      <c r="C18" s="47">
        <v>1.96</v>
      </c>
      <c r="D18" s="31" t="s">
        <v>18</v>
      </c>
      <c r="E18" s="32">
        <v>4.3</v>
      </c>
      <c r="F18" s="32">
        <f t="shared" si="0"/>
        <v>8.427999999999999</v>
      </c>
      <c r="G18" s="44">
        <v>0.39</v>
      </c>
      <c r="H18" s="33" t="s">
        <v>18</v>
      </c>
      <c r="I18" s="34">
        <v>4.4200000000000003E-2</v>
      </c>
      <c r="J18" s="34">
        <f t="shared" si="1"/>
        <v>1.7238000000000003E-2</v>
      </c>
      <c r="K18" s="35">
        <f t="shared" si="2"/>
        <v>8.4452379999999998</v>
      </c>
    </row>
    <row r="19" spans="1:11" ht="20" customHeight="1">
      <c r="A19" s="51" t="s">
        <v>39</v>
      </c>
      <c r="B19" s="51" t="s">
        <v>40</v>
      </c>
      <c r="C19" s="47">
        <v>1.92</v>
      </c>
      <c r="D19" s="31" t="s">
        <v>18</v>
      </c>
      <c r="E19" s="32">
        <v>4.28</v>
      </c>
      <c r="F19" s="32">
        <f t="shared" si="0"/>
        <v>8.2176000000000009</v>
      </c>
      <c r="G19" s="44">
        <v>1.1299999999999999</v>
      </c>
      <c r="H19" s="33" t="s">
        <v>18</v>
      </c>
      <c r="I19" s="34">
        <v>4.4200000000000003E-2</v>
      </c>
      <c r="J19" s="34">
        <f t="shared" si="1"/>
        <v>4.9945999999999997E-2</v>
      </c>
      <c r="K19" s="35">
        <f t="shared" si="2"/>
        <v>8.2675460000000012</v>
      </c>
    </row>
    <row r="20" spans="1:11" ht="20" customHeight="1">
      <c r="A20" s="51" t="s">
        <v>39</v>
      </c>
      <c r="B20" s="51" t="s">
        <v>41</v>
      </c>
      <c r="C20" s="47">
        <v>1.92</v>
      </c>
      <c r="D20" s="31" t="s">
        <v>18</v>
      </c>
      <c r="E20" s="32">
        <v>4.28</v>
      </c>
      <c r="F20" s="32">
        <f t="shared" si="0"/>
        <v>8.2176000000000009</v>
      </c>
      <c r="G20" s="44">
        <v>1.1299999999999999</v>
      </c>
      <c r="H20" s="33" t="s">
        <v>18</v>
      </c>
      <c r="I20" s="34">
        <v>4.4200000000000003E-2</v>
      </c>
      <c r="J20" s="34">
        <f t="shared" si="1"/>
        <v>4.9945999999999997E-2</v>
      </c>
      <c r="K20" s="35">
        <f t="shared" si="2"/>
        <v>8.2675460000000012</v>
      </c>
    </row>
    <row r="21" spans="1:11" ht="20" customHeight="1">
      <c r="A21" s="51" t="s">
        <v>39</v>
      </c>
      <c r="B21" s="51" t="s">
        <v>42</v>
      </c>
      <c r="C21" s="47">
        <v>1.92</v>
      </c>
      <c r="D21" s="31" t="s">
        <v>18</v>
      </c>
      <c r="E21" s="32">
        <v>4.28</v>
      </c>
      <c r="F21" s="32">
        <f t="shared" si="0"/>
        <v>8.2176000000000009</v>
      </c>
      <c r="G21" s="44">
        <v>1.1299999999999999</v>
      </c>
      <c r="H21" s="33" t="s">
        <v>18</v>
      </c>
      <c r="I21" s="34">
        <v>4.4200000000000003E-2</v>
      </c>
      <c r="J21" s="34">
        <f t="shared" si="1"/>
        <v>4.9945999999999997E-2</v>
      </c>
      <c r="K21" s="35">
        <f t="shared" si="2"/>
        <v>8.2675460000000012</v>
      </c>
    </row>
    <row r="22" spans="1:11" ht="20" customHeight="1">
      <c r="A22" s="51" t="s">
        <v>39</v>
      </c>
      <c r="B22" s="51" t="s">
        <v>43</v>
      </c>
      <c r="C22" s="47">
        <v>1.92</v>
      </c>
      <c r="D22" s="31" t="s">
        <v>18</v>
      </c>
      <c r="E22" s="32">
        <v>4.28</v>
      </c>
      <c r="F22" s="32">
        <f t="shared" si="0"/>
        <v>8.2176000000000009</v>
      </c>
      <c r="G22" s="44">
        <v>1.1299999999999999</v>
      </c>
      <c r="H22" s="33" t="s">
        <v>18</v>
      </c>
      <c r="I22" s="34">
        <v>4.4200000000000003E-2</v>
      </c>
      <c r="J22" s="34">
        <f t="shared" si="1"/>
        <v>4.9945999999999997E-2</v>
      </c>
      <c r="K22" s="35">
        <f t="shared" si="2"/>
        <v>8.2675460000000012</v>
      </c>
    </row>
    <row r="23" spans="1:11" ht="20" customHeight="1">
      <c r="A23" s="51" t="s">
        <v>39</v>
      </c>
      <c r="B23" s="51" t="s">
        <v>44</v>
      </c>
      <c r="C23" s="47">
        <v>1.92</v>
      </c>
      <c r="D23" s="31" t="s">
        <v>18</v>
      </c>
      <c r="E23" s="32">
        <v>4.28</v>
      </c>
      <c r="F23" s="32">
        <f t="shared" si="0"/>
        <v>8.2176000000000009</v>
      </c>
      <c r="G23" s="44">
        <v>1.1299999999999999</v>
      </c>
      <c r="H23" s="33" t="s">
        <v>18</v>
      </c>
      <c r="I23" s="34">
        <v>4.4200000000000003E-2</v>
      </c>
      <c r="J23" s="34">
        <f t="shared" si="1"/>
        <v>4.9945999999999997E-2</v>
      </c>
      <c r="K23" s="35">
        <f t="shared" si="2"/>
        <v>8.2675460000000012</v>
      </c>
    </row>
    <row r="24" spans="1:11" ht="20" customHeight="1">
      <c r="A24" s="51" t="s">
        <v>39</v>
      </c>
      <c r="B24" s="51" t="s">
        <v>45</v>
      </c>
      <c r="C24" s="47">
        <v>1.92</v>
      </c>
      <c r="D24" s="31" t="s">
        <v>18</v>
      </c>
      <c r="E24" s="32">
        <v>4.28</v>
      </c>
      <c r="F24" s="32">
        <f t="shared" si="0"/>
        <v>8.2176000000000009</v>
      </c>
      <c r="G24" s="44">
        <v>1.1299999999999999</v>
      </c>
      <c r="H24" s="33" t="s">
        <v>18</v>
      </c>
      <c r="I24" s="34">
        <v>4.4200000000000003E-2</v>
      </c>
      <c r="J24" s="34">
        <f t="shared" si="1"/>
        <v>4.9945999999999997E-2</v>
      </c>
      <c r="K24" s="35">
        <f t="shared" si="2"/>
        <v>8.2675460000000012</v>
      </c>
    </row>
    <row r="25" spans="1:11" ht="20" customHeight="1">
      <c r="A25" s="51" t="s">
        <v>46</v>
      </c>
      <c r="B25" s="51" t="s">
        <v>23</v>
      </c>
      <c r="C25" s="47">
        <v>3.06</v>
      </c>
      <c r="D25" s="31" t="s">
        <v>18</v>
      </c>
      <c r="E25" s="32">
        <v>4.4800000000000004</v>
      </c>
      <c r="F25" s="32">
        <f t="shared" si="0"/>
        <v>13.708800000000002</v>
      </c>
      <c r="G25" s="44">
        <f>(SUM(G19:G24))/6</f>
        <v>1.1299999999999999</v>
      </c>
      <c r="H25" s="33" t="s">
        <v>18</v>
      </c>
      <c r="I25" s="34">
        <v>4.4200000000000003E-2</v>
      </c>
      <c r="J25" s="34">
        <f t="shared" si="1"/>
        <v>4.9945999999999997E-2</v>
      </c>
      <c r="K25" s="35">
        <f t="shared" si="2"/>
        <v>13.758746000000002</v>
      </c>
    </row>
    <row r="26" spans="1:11" ht="20" customHeight="1">
      <c r="A26" s="51" t="s">
        <v>47</v>
      </c>
      <c r="B26" s="51" t="s">
        <v>23</v>
      </c>
      <c r="C26" s="47">
        <v>3.06</v>
      </c>
      <c r="D26" s="31" t="s">
        <v>18</v>
      </c>
      <c r="E26" s="32">
        <v>4.4800000000000004</v>
      </c>
      <c r="F26" s="32">
        <f t="shared" si="0"/>
        <v>13.708800000000002</v>
      </c>
      <c r="G26" s="44">
        <v>3.5</v>
      </c>
      <c r="H26" s="33" t="s">
        <v>18</v>
      </c>
      <c r="I26" s="34">
        <v>4.4200000000000003E-2</v>
      </c>
      <c r="J26" s="34">
        <f t="shared" si="1"/>
        <v>0.1547</v>
      </c>
      <c r="K26" s="35">
        <f t="shared" si="2"/>
        <v>13.863500000000002</v>
      </c>
    </row>
    <row r="27" spans="1:11" ht="20" customHeight="1">
      <c r="A27" s="51" t="s">
        <v>48</v>
      </c>
      <c r="B27" s="51" t="s">
        <v>49</v>
      </c>
      <c r="C27" s="47">
        <v>2.0299999999999998</v>
      </c>
      <c r="D27" s="31" t="s">
        <v>18</v>
      </c>
      <c r="E27" s="32">
        <v>4.3099999999999996</v>
      </c>
      <c r="F27" s="32">
        <f t="shared" si="0"/>
        <v>8.7492999999999981</v>
      </c>
      <c r="G27" s="44">
        <v>0.65</v>
      </c>
      <c r="H27" s="33" t="s">
        <v>18</v>
      </c>
      <c r="I27" s="34">
        <v>4.4200000000000003E-2</v>
      </c>
      <c r="J27" s="34">
        <f t="shared" si="1"/>
        <v>2.8730000000000002E-2</v>
      </c>
      <c r="K27" s="35">
        <f t="shared" si="2"/>
        <v>8.7780299999999976</v>
      </c>
    </row>
    <row r="28" spans="1:11" ht="20" customHeight="1">
      <c r="A28" s="51" t="s">
        <v>48</v>
      </c>
      <c r="B28" s="51" t="s">
        <v>50</v>
      </c>
      <c r="C28" s="47">
        <v>2.0299999999999998</v>
      </c>
      <c r="D28" s="31" t="s">
        <v>18</v>
      </c>
      <c r="E28" s="32">
        <v>4.3099999999999996</v>
      </c>
      <c r="F28" s="32">
        <f t="shared" si="0"/>
        <v>8.7492999999999981</v>
      </c>
      <c r="G28" s="44">
        <v>0.61</v>
      </c>
      <c r="H28" s="33" t="s">
        <v>18</v>
      </c>
      <c r="I28" s="34">
        <v>4.4200000000000003E-2</v>
      </c>
      <c r="J28" s="34">
        <f t="shared" si="1"/>
        <v>2.6962E-2</v>
      </c>
      <c r="K28" s="35">
        <f t="shared" si="2"/>
        <v>8.7762619999999973</v>
      </c>
    </row>
    <row r="29" spans="1:11" ht="20" customHeight="1">
      <c r="A29" s="51" t="s">
        <v>48</v>
      </c>
      <c r="B29" s="51" t="s">
        <v>51</v>
      </c>
      <c r="C29" s="47">
        <v>2.0299999999999998</v>
      </c>
      <c r="D29" s="31" t="s">
        <v>18</v>
      </c>
      <c r="E29" s="32">
        <v>4.3099999999999996</v>
      </c>
      <c r="F29" s="32">
        <f t="shared" si="0"/>
        <v>8.7492999999999981</v>
      </c>
      <c r="G29" s="44">
        <v>0.61</v>
      </c>
      <c r="H29" s="33" t="s">
        <v>18</v>
      </c>
      <c r="I29" s="34">
        <v>4.4200000000000003E-2</v>
      </c>
      <c r="J29" s="34">
        <f t="shared" si="1"/>
        <v>2.6962E-2</v>
      </c>
      <c r="K29" s="35">
        <f t="shared" si="2"/>
        <v>8.7762619999999973</v>
      </c>
    </row>
    <row r="30" spans="1:11" ht="20" customHeight="1">
      <c r="A30" s="51" t="s">
        <v>48</v>
      </c>
      <c r="B30" s="51" t="s">
        <v>52</v>
      </c>
      <c r="C30" s="47">
        <v>2.0299999999999998</v>
      </c>
      <c r="D30" s="31" t="s">
        <v>18</v>
      </c>
      <c r="E30" s="32">
        <v>4.3099999999999996</v>
      </c>
      <c r="F30" s="32">
        <f t="shared" si="0"/>
        <v>8.7492999999999981</v>
      </c>
      <c r="G30" s="44">
        <v>0.61</v>
      </c>
      <c r="H30" s="33" t="s">
        <v>18</v>
      </c>
      <c r="I30" s="34">
        <v>4.4200000000000003E-2</v>
      </c>
      <c r="J30" s="34">
        <f t="shared" si="1"/>
        <v>2.6962E-2</v>
      </c>
      <c r="K30" s="35">
        <f t="shared" si="2"/>
        <v>8.7762619999999973</v>
      </c>
    </row>
    <row r="31" spans="1:11" ht="20" customHeight="1">
      <c r="A31" s="51" t="s">
        <v>48</v>
      </c>
      <c r="B31" s="51" t="s">
        <v>53</v>
      </c>
      <c r="C31" s="47">
        <v>2.0299999999999998</v>
      </c>
      <c r="D31" s="31" t="s">
        <v>18</v>
      </c>
      <c r="E31" s="32">
        <v>4.3099999999999996</v>
      </c>
      <c r="F31" s="32">
        <f t="shared" si="0"/>
        <v>8.7492999999999981</v>
      </c>
      <c r="G31" s="44">
        <v>0.61</v>
      </c>
      <c r="H31" s="33" t="s">
        <v>18</v>
      </c>
      <c r="I31" s="34">
        <v>4.4200000000000003E-2</v>
      </c>
      <c r="J31" s="34">
        <f t="shared" si="1"/>
        <v>2.6962E-2</v>
      </c>
      <c r="K31" s="35">
        <f t="shared" si="2"/>
        <v>8.7762619999999973</v>
      </c>
    </row>
    <row r="32" spans="1:11" ht="20" customHeight="1">
      <c r="A32" s="51" t="s">
        <v>48</v>
      </c>
      <c r="B32" s="51" t="s">
        <v>54</v>
      </c>
      <c r="C32" s="47">
        <v>2.0299999999999998</v>
      </c>
      <c r="D32" s="31" t="s">
        <v>18</v>
      </c>
      <c r="E32" s="32">
        <v>4.3099999999999996</v>
      </c>
      <c r="F32" s="32">
        <f t="shared" si="0"/>
        <v>8.7492999999999981</v>
      </c>
      <c r="G32" s="44">
        <v>0.61</v>
      </c>
      <c r="H32" s="33" t="s">
        <v>18</v>
      </c>
      <c r="I32" s="34">
        <v>4.4200000000000003E-2</v>
      </c>
      <c r="J32" s="34">
        <f t="shared" si="1"/>
        <v>2.6962E-2</v>
      </c>
      <c r="K32" s="35">
        <f t="shared" si="2"/>
        <v>8.7762619999999973</v>
      </c>
    </row>
    <row r="33" spans="1:11" ht="20" customHeight="1">
      <c r="A33" s="51" t="s">
        <v>48</v>
      </c>
      <c r="B33" s="51" t="s">
        <v>55</v>
      </c>
      <c r="C33" s="47">
        <v>2.0299999999999998</v>
      </c>
      <c r="D33" s="31" t="s">
        <v>18</v>
      </c>
      <c r="E33" s="32">
        <v>4.3099999999999996</v>
      </c>
      <c r="F33" s="32">
        <f t="shared" si="0"/>
        <v>8.7492999999999981</v>
      </c>
      <c r="G33" s="44">
        <v>0.61</v>
      </c>
      <c r="H33" s="33" t="s">
        <v>18</v>
      </c>
      <c r="I33" s="34">
        <v>4.4200000000000003E-2</v>
      </c>
      <c r="J33" s="34">
        <f t="shared" si="1"/>
        <v>2.6962E-2</v>
      </c>
      <c r="K33" s="35">
        <f t="shared" si="2"/>
        <v>8.7762619999999973</v>
      </c>
    </row>
    <row r="34" spans="1:11" ht="20" customHeight="1">
      <c r="A34" s="51" t="s">
        <v>56</v>
      </c>
      <c r="B34" s="51"/>
      <c r="C34" s="47">
        <v>2.39</v>
      </c>
      <c r="D34" s="31" t="s">
        <v>18</v>
      </c>
      <c r="E34" s="32">
        <v>4.38</v>
      </c>
      <c r="F34" s="32">
        <f t="shared" si="0"/>
        <v>10.4682</v>
      </c>
      <c r="G34" s="44">
        <v>1.33</v>
      </c>
      <c r="H34" s="33" t="s">
        <v>18</v>
      </c>
      <c r="I34" s="34">
        <v>4.4200000000000003E-2</v>
      </c>
      <c r="J34" s="34">
        <f t="shared" si="1"/>
        <v>5.8786000000000005E-2</v>
      </c>
      <c r="K34" s="35">
        <f t="shared" si="2"/>
        <v>10.526985999999999</v>
      </c>
    </row>
    <row r="35" spans="1:11" ht="20" customHeight="1">
      <c r="A35" s="51" t="s">
        <v>57</v>
      </c>
      <c r="B35" s="51" t="s">
        <v>58</v>
      </c>
      <c r="C35" s="47">
        <v>2.31</v>
      </c>
      <c r="D35" s="31" t="s">
        <v>18</v>
      </c>
      <c r="E35" s="32">
        <v>4.37</v>
      </c>
      <c r="F35" s="32">
        <f t="shared" si="0"/>
        <v>10.094700000000001</v>
      </c>
      <c r="G35" s="44">
        <v>0.57999999999999996</v>
      </c>
      <c r="H35" s="33" t="s">
        <v>18</v>
      </c>
      <c r="I35" s="34">
        <v>4.4200000000000003E-2</v>
      </c>
      <c r="J35" s="34">
        <f t="shared" si="1"/>
        <v>2.5635999999999999E-2</v>
      </c>
      <c r="K35" s="35">
        <f t="shared" si="2"/>
        <v>10.120336000000002</v>
      </c>
    </row>
    <row r="36" spans="1:11" ht="20" customHeight="1">
      <c r="A36" s="51" t="s">
        <v>57</v>
      </c>
      <c r="B36" s="51" t="s">
        <v>59</v>
      </c>
      <c r="C36" s="47">
        <v>2.31</v>
      </c>
      <c r="D36" s="31" t="s">
        <v>18</v>
      </c>
      <c r="E36" s="32">
        <v>4.37</v>
      </c>
      <c r="F36" s="32">
        <f t="shared" si="0"/>
        <v>10.094700000000001</v>
      </c>
      <c r="G36" s="44">
        <v>0.57999999999999996</v>
      </c>
      <c r="H36" s="33" t="s">
        <v>18</v>
      </c>
      <c r="I36" s="34">
        <v>4.4200000000000003E-2</v>
      </c>
      <c r="J36" s="34">
        <f t="shared" si="1"/>
        <v>2.5635999999999999E-2</v>
      </c>
      <c r="K36" s="35">
        <f t="shared" si="2"/>
        <v>10.120336000000002</v>
      </c>
    </row>
    <row r="37" spans="1:11" ht="20" customHeight="1">
      <c r="A37" s="51" t="s">
        <v>57</v>
      </c>
      <c r="B37" s="51" t="s">
        <v>60</v>
      </c>
      <c r="C37" s="47">
        <v>2.31</v>
      </c>
      <c r="D37" s="31" t="s">
        <v>18</v>
      </c>
      <c r="E37" s="32">
        <v>4.37</v>
      </c>
      <c r="F37" s="32">
        <f t="shared" si="0"/>
        <v>10.094700000000001</v>
      </c>
      <c r="G37" s="44">
        <v>0.38</v>
      </c>
      <c r="H37" s="33" t="s">
        <v>18</v>
      </c>
      <c r="I37" s="34">
        <v>4.4200000000000003E-2</v>
      </c>
      <c r="J37" s="34">
        <f t="shared" si="1"/>
        <v>1.6796000000000002E-2</v>
      </c>
      <c r="K37" s="35">
        <f t="shared" si="2"/>
        <v>10.111496000000001</v>
      </c>
    </row>
    <row r="38" spans="1:11" ht="20" customHeight="1">
      <c r="A38" s="51" t="s">
        <v>177</v>
      </c>
      <c r="B38" s="51"/>
      <c r="C38" s="47">
        <v>4.25</v>
      </c>
      <c r="D38" s="31" t="s">
        <v>18</v>
      </c>
      <c r="E38" s="32">
        <v>4.5599999999999996</v>
      </c>
      <c r="F38" s="32">
        <f t="shared" si="0"/>
        <v>19.38</v>
      </c>
      <c r="G38" s="44">
        <v>0.25</v>
      </c>
      <c r="H38" s="33" t="s">
        <v>18</v>
      </c>
      <c r="I38" s="34">
        <v>4.4200000000000003E-2</v>
      </c>
      <c r="J38" s="34">
        <f t="shared" si="1"/>
        <v>1.1050000000000001E-2</v>
      </c>
      <c r="K38" s="35">
        <f t="shared" si="2"/>
        <v>19.39105</v>
      </c>
    </row>
  </sheetData>
  <sheetProtection algorithmName="SHA-512" hashValue="I3axa0UCwqXcI5/jcvgrUw+qQrwsmGLa6Tq4ZJOHGeuSwQ6cc/yWz3usratxW1/8571Fi7ZxkkwIYOv4S4chpw==" saltValue="WC3GgQBE+pR2a5XoM59oLg==" spinCount="100000" sheet="1" objects="1" scenarios="1" formatCells="0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workbookViewId="0"/>
  </sheetViews>
  <sheetFormatPr baseColWidth="10" defaultColWidth="8.83203125" defaultRowHeight="15"/>
  <cols>
    <col min="1" max="1" width="22.6640625" style="57" customWidth="1"/>
    <col min="2" max="2" width="20.1640625" style="56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16</v>
      </c>
      <c r="B2" s="49" t="s">
        <v>17</v>
      </c>
      <c r="C2" s="46">
        <v>2.12</v>
      </c>
      <c r="D2" s="36" t="s">
        <v>18</v>
      </c>
      <c r="E2" s="37">
        <v>3.64</v>
      </c>
      <c r="F2" s="37">
        <f t="shared" ref="F2:F43" si="0">C2*E2</f>
        <v>7.716800000000001</v>
      </c>
      <c r="G2" s="45">
        <v>3.65</v>
      </c>
      <c r="H2" s="38" t="s">
        <v>18</v>
      </c>
      <c r="I2" s="39">
        <v>4.4200000000000003E-2</v>
      </c>
      <c r="J2" s="39">
        <f t="shared" ref="J2:J43" si="1">G2*I2</f>
        <v>0.16133</v>
      </c>
      <c r="K2" s="40">
        <f t="shared" ref="K2:K43" si="2">J2+F2</f>
        <v>7.8781300000000014</v>
      </c>
      <c r="Q2" s="1"/>
      <c r="S2" s="1"/>
    </row>
    <row r="3" spans="1:19" ht="20" customHeight="1">
      <c r="A3" s="51" t="s">
        <v>16</v>
      </c>
      <c r="B3" s="51" t="s">
        <v>19</v>
      </c>
      <c r="C3" s="47">
        <v>2.12</v>
      </c>
      <c r="D3" s="31" t="s">
        <v>18</v>
      </c>
      <c r="E3" s="32">
        <v>3.64</v>
      </c>
      <c r="F3" s="32">
        <f t="shared" si="0"/>
        <v>7.716800000000001</v>
      </c>
      <c r="G3" s="44">
        <v>2.95</v>
      </c>
      <c r="H3" s="33" t="s">
        <v>18</v>
      </c>
      <c r="I3" s="34">
        <v>4.4200000000000003E-2</v>
      </c>
      <c r="J3" s="34">
        <f t="shared" si="1"/>
        <v>0.13039000000000001</v>
      </c>
      <c r="K3" s="35">
        <f t="shared" si="2"/>
        <v>7.8471900000000012</v>
      </c>
    </row>
    <row r="4" spans="1:19" ht="20" customHeight="1">
      <c r="A4" s="51" t="s">
        <v>16</v>
      </c>
      <c r="B4" s="51" t="s">
        <v>20</v>
      </c>
      <c r="C4" s="47">
        <v>2.12</v>
      </c>
      <c r="D4" s="31" t="s">
        <v>18</v>
      </c>
      <c r="E4" s="32">
        <v>3.64</v>
      </c>
      <c r="F4" s="32">
        <f t="shared" si="0"/>
        <v>7.716800000000001</v>
      </c>
      <c r="G4" s="44">
        <v>3.53</v>
      </c>
      <c r="H4" s="33" t="s">
        <v>18</v>
      </c>
      <c r="I4" s="34">
        <v>4.4200000000000003E-2</v>
      </c>
      <c r="J4" s="34">
        <f t="shared" si="1"/>
        <v>0.156026</v>
      </c>
      <c r="K4" s="35">
        <f t="shared" si="2"/>
        <v>7.8728260000000008</v>
      </c>
    </row>
    <row r="5" spans="1:19" ht="20" customHeight="1">
      <c r="A5" s="51" t="s">
        <v>16</v>
      </c>
      <c r="B5" s="51" t="s">
        <v>21</v>
      </c>
      <c r="C5" s="47">
        <v>2.12</v>
      </c>
      <c r="D5" s="31" t="s">
        <v>18</v>
      </c>
      <c r="E5" s="32">
        <v>3.64</v>
      </c>
      <c r="F5" s="32">
        <f t="shared" si="0"/>
        <v>7.716800000000001</v>
      </c>
      <c r="G5" s="44">
        <v>3.32</v>
      </c>
      <c r="H5" s="33" t="s">
        <v>18</v>
      </c>
      <c r="I5" s="34">
        <v>4.4200000000000003E-2</v>
      </c>
      <c r="J5" s="34">
        <f t="shared" si="1"/>
        <v>0.14674400000000001</v>
      </c>
      <c r="K5" s="35">
        <f t="shared" si="2"/>
        <v>7.863544000000001</v>
      </c>
    </row>
    <row r="6" spans="1:19" ht="20" customHeight="1">
      <c r="A6" s="51" t="s">
        <v>16</v>
      </c>
      <c r="B6" s="51" t="s">
        <v>22</v>
      </c>
      <c r="C6" s="47">
        <v>2.12</v>
      </c>
      <c r="D6" s="31" t="s">
        <v>18</v>
      </c>
      <c r="E6" s="32">
        <v>3.64</v>
      </c>
      <c r="F6" s="32">
        <f t="shared" si="0"/>
        <v>7.716800000000001</v>
      </c>
      <c r="G6" s="44">
        <v>3.18</v>
      </c>
      <c r="H6" s="33" t="s">
        <v>18</v>
      </c>
      <c r="I6" s="34">
        <v>4.4200000000000003E-2</v>
      </c>
      <c r="J6" s="34">
        <f t="shared" si="1"/>
        <v>0.14055600000000001</v>
      </c>
      <c r="K6" s="35">
        <f t="shared" si="2"/>
        <v>7.8573560000000011</v>
      </c>
      <c r="L6" s="1"/>
    </row>
    <row r="7" spans="1:19" ht="20" customHeight="1">
      <c r="A7" s="51" t="s">
        <v>16</v>
      </c>
      <c r="B7" s="51" t="s">
        <v>23</v>
      </c>
      <c r="C7" s="47">
        <v>2.12</v>
      </c>
      <c r="D7" s="31" t="s">
        <v>18</v>
      </c>
      <c r="E7" s="32">
        <v>3.64</v>
      </c>
      <c r="F7" s="32">
        <f t="shared" si="0"/>
        <v>7.716800000000001</v>
      </c>
      <c r="G7" s="44">
        <v>3.18</v>
      </c>
      <c r="H7" s="33" t="s">
        <v>18</v>
      </c>
      <c r="I7" s="34">
        <v>4.4200000000000003E-2</v>
      </c>
      <c r="J7" s="34">
        <f t="shared" si="1"/>
        <v>0.14055600000000001</v>
      </c>
      <c r="K7" s="35">
        <f t="shared" si="2"/>
        <v>7.8573560000000011</v>
      </c>
    </row>
    <row r="8" spans="1:19" ht="20" customHeight="1">
      <c r="A8" s="51" t="s">
        <v>16</v>
      </c>
      <c r="B8" s="51" t="s">
        <v>61</v>
      </c>
      <c r="C8" s="47">
        <v>3.17</v>
      </c>
      <c r="D8" s="31" t="s">
        <v>18</v>
      </c>
      <c r="E8" s="32">
        <v>3.94</v>
      </c>
      <c r="F8" s="32">
        <f t="shared" si="0"/>
        <v>12.489799999999999</v>
      </c>
      <c r="G8" s="44">
        <v>2.41</v>
      </c>
      <c r="H8" s="33" t="s">
        <v>18</v>
      </c>
      <c r="I8" s="34">
        <v>4.4200000000000003E-2</v>
      </c>
      <c r="J8" s="34">
        <f t="shared" si="1"/>
        <v>0.10652200000000002</v>
      </c>
      <c r="K8" s="35">
        <f t="shared" si="2"/>
        <v>12.596321999999999</v>
      </c>
    </row>
    <row r="9" spans="1:19" ht="20" customHeight="1">
      <c r="A9" s="51" t="s">
        <v>16</v>
      </c>
      <c r="B9" s="51" t="s">
        <v>62</v>
      </c>
      <c r="C9" s="47">
        <v>2.0499999999999998</v>
      </c>
      <c r="D9" s="31" t="s">
        <v>18</v>
      </c>
      <c r="E9" s="32">
        <v>3.62</v>
      </c>
      <c r="F9" s="32">
        <f t="shared" si="0"/>
        <v>7.4209999999999994</v>
      </c>
      <c r="G9" s="44">
        <v>3.03</v>
      </c>
      <c r="H9" s="33" t="s">
        <v>18</v>
      </c>
      <c r="I9" s="34">
        <v>4.4200000000000003E-2</v>
      </c>
      <c r="J9" s="34">
        <f t="shared" si="1"/>
        <v>0.13392599999999999</v>
      </c>
      <c r="K9" s="35">
        <f t="shared" si="2"/>
        <v>7.5549259999999991</v>
      </c>
    </row>
    <row r="10" spans="1:19" ht="20" customHeight="1">
      <c r="A10" s="51" t="s">
        <v>24</v>
      </c>
      <c r="B10" s="51" t="s">
        <v>23</v>
      </c>
      <c r="C10" s="47">
        <v>3.06</v>
      </c>
      <c r="D10" s="31" t="s">
        <v>18</v>
      </c>
      <c r="E10" s="32">
        <v>3.96</v>
      </c>
      <c r="F10" s="32">
        <f t="shared" si="0"/>
        <v>12.117599999999999</v>
      </c>
      <c r="G10" s="44">
        <f>(SUM(G2:G9))/8</f>
        <v>3.15625</v>
      </c>
      <c r="H10" s="33" t="s">
        <v>18</v>
      </c>
      <c r="I10" s="34">
        <v>4.4200000000000003E-2</v>
      </c>
      <c r="J10" s="34">
        <f t="shared" si="1"/>
        <v>0.13950625</v>
      </c>
      <c r="K10" s="35">
        <f t="shared" si="2"/>
        <v>12.25710625</v>
      </c>
    </row>
    <row r="11" spans="1:19" ht="20" customHeight="1">
      <c r="A11" s="51" t="s">
        <v>63</v>
      </c>
      <c r="B11" s="51" t="s">
        <v>64</v>
      </c>
      <c r="C11" s="47">
        <v>2.37</v>
      </c>
      <c r="D11" s="31" t="s">
        <v>18</v>
      </c>
      <c r="E11" s="32">
        <v>3.73</v>
      </c>
      <c r="F11" s="32">
        <f t="shared" si="0"/>
        <v>8.8400999999999996</v>
      </c>
      <c r="G11" s="44">
        <v>2.2400000000000002</v>
      </c>
      <c r="H11" s="33" t="s">
        <v>18</v>
      </c>
      <c r="I11" s="34">
        <v>4.4200000000000003E-2</v>
      </c>
      <c r="J11" s="34">
        <f t="shared" si="1"/>
        <v>9.9008000000000013E-2</v>
      </c>
      <c r="K11" s="35">
        <f t="shared" si="2"/>
        <v>8.9391079999999992</v>
      </c>
    </row>
    <row r="12" spans="1:19" ht="20" customHeight="1">
      <c r="A12" s="51" t="s">
        <v>63</v>
      </c>
      <c r="B12" s="51" t="s">
        <v>65</v>
      </c>
      <c r="C12" s="47">
        <v>3.12</v>
      </c>
      <c r="D12" s="31" t="s">
        <v>18</v>
      </c>
      <c r="E12" s="32">
        <v>3.94</v>
      </c>
      <c r="F12" s="32">
        <f t="shared" si="0"/>
        <v>12.2928</v>
      </c>
      <c r="G12" s="44">
        <v>2.2400000000000002</v>
      </c>
      <c r="H12" s="33" t="s">
        <v>18</v>
      </c>
      <c r="I12" s="34">
        <v>4.4200000000000003E-2</v>
      </c>
      <c r="J12" s="34">
        <f t="shared" si="1"/>
        <v>9.9008000000000013E-2</v>
      </c>
      <c r="K12" s="35">
        <f t="shared" si="2"/>
        <v>12.391807999999999</v>
      </c>
    </row>
    <row r="13" spans="1:19" ht="20" customHeight="1">
      <c r="A13" s="51" t="s">
        <v>63</v>
      </c>
      <c r="B13" s="51" t="s">
        <v>66</v>
      </c>
      <c r="C13" s="47">
        <v>3.06</v>
      </c>
      <c r="D13" s="31" t="s">
        <v>18</v>
      </c>
      <c r="E13" s="32">
        <v>3.95</v>
      </c>
      <c r="F13" s="32">
        <f t="shared" si="0"/>
        <v>12.087000000000002</v>
      </c>
      <c r="G13" s="44">
        <v>2.2400000000000002</v>
      </c>
      <c r="H13" s="33" t="s">
        <v>18</v>
      </c>
      <c r="I13" s="34">
        <v>4.4200000000000003E-2</v>
      </c>
      <c r="J13" s="34">
        <f t="shared" si="1"/>
        <v>9.9008000000000013E-2</v>
      </c>
      <c r="K13" s="35">
        <f t="shared" si="2"/>
        <v>12.186008000000001</v>
      </c>
    </row>
    <row r="14" spans="1:19" ht="20" customHeight="1">
      <c r="A14" s="51" t="s">
        <v>63</v>
      </c>
      <c r="B14" s="51" t="s">
        <v>67</v>
      </c>
      <c r="C14" s="47">
        <v>2.61</v>
      </c>
      <c r="D14" s="31" t="s">
        <v>18</v>
      </c>
      <c r="E14" s="32">
        <v>3.81</v>
      </c>
      <c r="F14" s="32">
        <f t="shared" si="0"/>
        <v>9.9440999999999988</v>
      </c>
      <c r="G14" s="44">
        <v>2.2400000000000002</v>
      </c>
      <c r="H14" s="33" t="s">
        <v>18</v>
      </c>
      <c r="I14" s="34">
        <v>4.4200000000000003E-2</v>
      </c>
      <c r="J14" s="34">
        <f t="shared" si="1"/>
        <v>9.9008000000000013E-2</v>
      </c>
      <c r="K14" s="35">
        <f t="shared" si="2"/>
        <v>10.043107999999998</v>
      </c>
    </row>
    <row r="15" spans="1:19" ht="20" customHeight="1">
      <c r="A15" s="51" t="s">
        <v>63</v>
      </c>
      <c r="B15" s="51" t="s">
        <v>68</v>
      </c>
      <c r="C15" s="47">
        <v>2.37</v>
      </c>
      <c r="D15" s="31" t="s">
        <v>18</v>
      </c>
      <c r="E15" s="32">
        <v>3.73</v>
      </c>
      <c r="F15" s="32">
        <f t="shared" si="0"/>
        <v>8.8400999999999996</v>
      </c>
      <c r="G15" s="44">
        <v>2.2400000000000002</v>
      </c>
      <c r="H15" s="33" t="s">
        <v>18</v>
      </c>
      <c r="I15" s="34">
        <v>4.4200000000000003E-2</v>
      </c>
      <c r="J15" s="34">
        <f t="shared" si="1"/>
        <v>9.9008000000000013E-2</v>
      </c>
      <c r="K15" s="35">
        <f t="shared" si="2"/>
        <v>8.9391079999999992</v>
      </c>
    </row>
    <row r="16" spans="1:19" ht="20" customHeight="1">
      <c r="A16" s="51" t="s">
        <v>63</v>
      </c>
      <c r="B16" s="51" t="s">
        <v>69</v>
      </c>
      <c r="C16" s="47">
        <v>3.12</v>
      </c>
      <c r="D16" s="31" t="s">
        <v>18</v>
      </c>
      <c r="E16" s="32">
        <v>3.94</v>
      </c>
      <c r="F16" s="32">
        <f t="shared" si="0"/>
        <v>12.2928</v>
      </c>
      <c r="G16" s="44">
        <v>2.2400000000000002</v>
      </c>
      <c r="H16" s="33" t="s">
        <v>18</v>
      </c>
      <c r="I16" s="34">
        <v>4.4200000000000003E-2</v>
      </c>
      <c r="J16" s="34">
        <f t="shared" si="1"/>
        <v>9.9008000000000013E-2</v>
      </c>
      <c r="K16" s="35">
        <f t="shared" si="2"/>
        <v>12.391807999999999</v>
      </c>
    </row>
    <row r="17" spans="1:11" ht="20" customHeight="1">
      <c r="A17" s="51" t="s">
        <v>63</v>
      </c>
      <c r="B17" s="51" t="s">
        <v>70</v>
      </c>
      <c r="C17" s="47">
        <v>3.06</v>
      </c>
      <c r="D17" s="31" t="s">
        <v>18</v>
      </c>
      <c r="E17" s="32">
        <v>3.93</v>
      </c>
      <c r="F17" s="32">
        <f t="shared" si="0"/>
        <v>12.0258</v>
      </c>
      <c r="G17" s="44">
        <v>2.2400000000000002</v>
      </c>
      <c r="H17" s="33" t="s">
        <v>18</v>
      </c>
      <c r="I17" s="34">
        <v>4.4200000000000003E-2</v>
      </c>
      <c r="J17" s="34">
        <f t="shared" si="1"/>
        <v>9.9008000000000013E-2</v>
      </c>
      <c r="K17" s="35">
        <f t="shared" si="2"/>
        <v>12.124808</v>
      </c>
    </row>
    <row r="18" spans="1:11" ht="20" customHeight="1">
      <c r="A18" s="51" t="s">
        <v>63</v>
      </c>
      <c r="B18" s="51" t="s">
        <v>71</v>
      </c>
      <c r="C18" s="47">
        <v>2.46</v>
      </c>
      <c r="D18" s="31" t="s">
        <v>18</v>
      </c>
      <c r="E18" s="32">
        <v>3.77</v>
      </c>
      <c r="F18" s="32">
        <f t="shared" si="0"/>
        <v>9.2742000000000004</v>
      </c>
      <c r="G18" s="44">
        <v>2.2400000000000002</v>
      </c>
      <c r="H18" s="33" t="s">
        <v>18</v>
      </c>
      <c r="I18" s="34">
        <v>4.4200000000000003E-2</v>
      </c>
      <c r="J18" s="34">
        <f t="shared" si="1"/>
        <v>9.9008000000000013E-2</v>
      </c>
      <c r="K18" s="35">
        <f t="shared" si="2"/>
        <v>9.373208</v>
      </c>
    </row>
    <row r="19" spans="1:11" ht="20" customHeight="1">
      <c r="A19" s="51" t="s">
        <v>72</v>
      </c>
      <c r="B19" s="51" t="s">
        <v>26</v>
      </c>
      <c r="C19" s="47">
        <v>1.71</v>
      </c>
      <c r="D19" s="31" t="s">
        <v>18</v>
      </c>
      <c r="E19" s="32">
        <v>3.46</v>
      </c>
      <c r="F19" s="32">
        <f t="shared" si="0"/>
        <v>5.9165999999999999</v>
      </c>
      <c r="G19" s="44">
        <v>1.97</v>
      </c>
      <c r="H19" s="33" t="s">
        <v>18</v>
      </c>
      <c r="I19" s="34">
        <v>4.4200000000000003E-2</v>
      </c>
      <c r="J19" s="34">
        <f t="shared" si="1"/>
        <v>8.7073999999999999E-2</v>
      </c>
      <c r="K19" s="35">
        <f t="shared" si="2"/>
        <v>6.0036740000000002</v>
      </c>
    </row>
    <row r="20" spans="1:11" ht="20" customHeight="1">
      <c r="A20" s="51" t="s">
        <v>72</v>
      </c>
      <c r="B20" s="51" t="s">
        <v>27</v>
      </c>
      <c r="C20" s="47">
        <v>1.44</v>
      </c>
      <c r="D20" s="31" t="s">
        <v>18</v>
      </c>
      <c r="E20" s="32">
        <v>3.28</v>
      </c>
      <c r="F20" s="32">
        <f t="shared" si="0"/>
        <v>4.7231999999999994</v>
      </c>
      <c r="G20" s="44">
        <v>1.97</v>
      </c>
      <c r="H20" s="33" t="s">
        <v>18</v>
      </c>
      <c r="I20" s="34">
        <v>4.4200000000000003E-2</v>
      </c>
      <c r="J20" s="34">
        <f t="shared" si="1"/>
        <v>8.7073999999999999E-2</v>
      </c>
      <c r="K20" s="35">
        <f t="shared" si="2"/>
        <v>4.8102739999999997</v>
      </c>
    </row>
    <row r="21" spans="1:11" ht="20" customHeight="1">
      <c r="A21" s="51" t="s">
        <v>72</v>
      </c>
      <c r="B21" s="51" t="s">
        <v>28</v>
      </c>
      <c r="C21" s="47">
        <v>2.33</v>
      </c>
      <c r="D21" s="31" t="s">
        <v>18</v>
      </c>
      <c r="E21" s="32">
        <v>3.72</v>
      </c>
      <c r="F21" s="32">
        <f t="shared" si="0"/>
        <v>8.6676000000000002</v>
      </c>
      <c r="G21" s="44">
        <v>1.97</v>
      </c>
      <c r="H21" s="33" t="s">
        <v>18</v>
      </c>
      <c r="I21" s="34">
        <v>4.4200000000000003E-2</v>
      </c>
      <c r="J21" s="34">
        <f t="shared" si="1"/>
        <v>8.7073999999999999E-2</v>
      </c>
      <c r="K21" s="35">
        <f t="shared" si="2"/>
        <v>8.7546739999999996</v>
      </c>
    </row>
    <row r="22" spans="1:11" ht="20" customHeight="1">
      <c r="A22" s="51" t="s">
        <v>72</v>
      </c>
      <c r="B22" s="51" t="s">
        <v>29</v>
      </c>
      <c r="C22" s="47">
        <v>4.29</v>
      </c>
      <c r="D22" s="31" t="s">
        <v>18</v>
      </c>
      <c r="E22" s="32">
        <v>4.1100000000000003</v>
      </c>
      <c r="F22" s="32">
        <f t="shared" si="0"/>
        <v>17.631900000000002</v>
      </c>
      <c r="G22" s="44">
        <v>1.97</v>
      </c>
      <c r="H22" s="33" t="s">
        <v>18</v>
      </c>
      <c r="I22" s="34">
        <v>4.4200000000000003E-2</v>
      </c>
      <c r="J22" s="34">
        <f t="shared" si="1"/>
        <v>8.7073999999999999E-2</v>
      </c>
      <c r="K22" s="35">
        <f t="shared" si="2"/>
        <v>17.718974000000003</v>
      </c>
    </row>
    <row r="23" spans="1:11" ht="20" customHeight="1">
      <c r="A23" s="51" t="s">
        <v>72</v>
      </c>
      <c r="B23" s="51" t="s">
        <v>30</v>
      </c>
      <c r="C23" s="47">
        <v>2.33</v>
      </c>
      <c r="D23" s="31" t="s">
        <v>18</v>
      </c>
      <c r="E23" s="32">
        <v>3.72</v>
      </c>
      <c r="F23" s="32">
        <f t="shared" si="0"/>
        <v>8.6676000000000002</v>
      </c>
      <c r="G23" s="44">
        <v>1.97</v>
      </c>
      <c r="H23" s="33" t="s">
        <v>18</v>
      </c>
      <c r="I23" s="34">
        <v>4.4200000000000003E-2</v>
      </c>
      <c r="J23" s="34">
        <f t="shared" si="1"/>
        <v>8.7073999999999999E-2</v>
      </c>
      <c r="K23" s="35">
        <f t="shared" si="2"/>
        <v>8.7546739999999996</v>
      </c>
    </row>
    <row r="24" spans="1:11" ht="20" customHeight="1">
      <c r="A24" s="51" t="s">
        <v>72</v>
      </c>
      <c r="B24" s="51" t="s">
        <v>31</v>
      </c>
      <c r="C24" s="47">
        <v>3.16</v>
      </c>
      <c r="D24" s="31" t="s">
        <v>18</v>
      </c>
      <c r="E24" s="32">
        <v>3.94</v>
      </c>
      <c r="F24" s="32">
        <f t="shared" si="0"/>
        <v>12.4504</v>
      </c>
      <c r="G24" s="44">
        <v>1.97</v>
      </c>
      <c r="H24" s="33" t="s">
        <v>18</v>
      </c>
      <c r="I24" s="34">
        <v>4.4200000000000003E-2</v>
      </c>
      <c r="J24" s="34">
        <f t="shared" si="1"/>
        <v>8.7073999999999999E-2</v>
      </c>
      <c r="K24" s="35">
        <f t="shared" si="2"/>
        <v>12.537474</v>
      </c>
    </row>
    <row r="25" spans="1:11" ht="20" customHeight="1">
      <c r="A25" s="51" t="s">
        <v>72</v>
      </c>
      <c r="B25" s="51" t="s">
        <v>32</v>
      </c>
      <c r="C25" s="47">
        <v>3.35</v>
      </c>
      <c r="D25" s="31" t="s">
        <v>18</v>
      </c>
      <c r="E25" s="32">
        <v>3.99</v>
      </c>
      <c r="F25" s="32">
        <f t="shared" si="0"/>
        <v>13.3665</v>
      </c>
      <c r="G25" s="44">
        <v>1.97</v>
      </c>
      <c r="H25" s="33" t="s">
        <v>18</v>
      </c>
      <c r="I25" s="34">
        <v>4.4200000000000003E-2</v>
      </c>
      <c r="J25" s="34">
        <f t="shared" si="1"/>
        <v>8.7073999999999999E-2</v>
      </c>
      <c r="K25" s="35">
        <f t="shared" si="2"/>
        <v>13.453574</v>
      </c>
    </row>
    <row r="26" spans="1:11" ht="20" customHeight="1">
      <c r="A26" s="51" t="s">
        <v>72</v>
      </c>
      <c r="B26" s="51" t="s">
        <v>34</v>
      </c>
      <c r="C26" s="47">
        <v>1.96</v>
      </c>
      <c r="D26" s="31" t="s">
        <v>18</v>
      </c>
      <c r="E26" s="32">
        <v>3.58</v>
      </c>
      <c r="F26" s="32">
        <f t="shared" si="0"/>
        <v>7.0167999999999999</v>
      </c>
      <c r="G26" s="44">
        <v>0.53</v>
      </c>
      <c r="H26" s="33" t="s">
        <v>18</v>
      </c>
      <c r="I26" s="34">
        <v>4.4200000000000003E-2</v>
      </c>
      <c r="J26" s="34">
        <f t="shared" si="1"/>
        <v>2.3426000000000002E-2</v>
      </c>
      <c r="K26" s="35">
        <f t="shared" si="2"/>
        <v>7.0402259999999997</v>
      </c>
    </row>
    <row r="27" spans="1:11" ht="20" customHeight="1">
      <c r="A27" s="51" t="s">
        <v>72</v>
      </c>
      <c r="B27" s="51" t="s">
        <v>36</v>
      </c>
      <c r="C27" s="47">
        <v>1.96</v>
      </c>
      <c r="D27" s="31" t="s">
        <v>18</v>
      </c>
      <c r="E27" s="32">
        <v>3.58</v>
      </c>
      <c r="F27" s="32">
        <f t="shared" si="0"/>
        <v>7.0167999999999999</v>
      </c>
      <c r="G27" s="44">
        <v>0.53</v>
      </c>
      <c r="H27" s="33" t="s">
        <v>18</v>
      </c>
      <c r="I27" s="34">
        <v>4.4200000000000003E-2</v>
      </c>
      <c r="J27" s="34">
        <f t="shared" si="1"/>
        <v>2.3426000000000002E-2</v>
      </c>
      <c r="K27" s="35">
        <f t="shared" si="2"/>
        <v>7.0402259999999997</v>
      </c>
    </row>
    <row r="28" spans="1:11" ht="20" customHeight="1">
      <c r="A28" s="51" t="s">
        <v>72</v>
      </c>
      <c r="B28" s="51" t="s">
        <v>38</v>
      </c>
      <c r="C28" s="47">
        <v>1.96</v>
      </c>
      <c r="D28" s="31" t="s">
        <v>18</v>
      </c>
      <c r="E28" s="32">
        <v>3.58</v>
      </c>
      <c r="F28" s="32">
        <f t="shared" si="0"/>
        <v>7.0167999999999999</v>
      </c>
      <c r="G28" s="44">
        <v>0.53</v>
      </c>
      <c r="H28" s="33" t="s">
        <v>18</v>
      </c>
      <c r="I28" s="34">
        <v>4.4200000000000003E-2</v>
      </c>
      <c r="J28" s="34">
        <f t="shared" si="1"/>
        <v>2.3426000000000002E-2</v>
      </c>
      <c r="K28" s="35">
        <f t="shared" si="2"/>
        <v>7.0402259999999997</v>
      </c>
    </row>
    <row r="29" spans="1:11" ht="20" customHeight="1">
      <c r="A29" s="51" t="s">
        <v>73</v>
      </c>
      <c r="B29" s="51" t="s">
        <v>74</v>
      </c>
      <c r="C29" s="47">
        <v>2.08</v>
      </c>
      <c r="D29" s="31" t="s">
        <v>18</v>
      </c>
      <c r="E29" s="32">
        <v>3.63</v>
      </c>
      <c r="F29" s="32">
        <f t="shared" si="0"/>
        <v>7.5503999999999998</v>
      </c>
      <c r="G29" s="44">
        <v>1.1100000000000001</v>
      </c>
      <c r="H29" s="33" t="s">
        <v>18</v>
      </c>
      <c r="I29" s="34">
        <v>4.4200000000000003E-2</v>
      </c>
      <c r="J29" s="34">
        <f t="shared" si="1"/>
        <v>4.9062000000000008E-2</v>
      </c>
      <c r="K29" s="35">
        <f t="shared" si="2"/>
        <v>7.5994619999999999</v>
      </c>
    </row>
    <row r="30" spans="1:11" ht="20" customHeight="1">
      <c r="A30" s="51" t="s">
        <v>73</v>
      </c>
      <c r="B30" s="51" t="s">
        <v>50</v>
      </c>
      <c r="C30" s="47">
        <v>2.08</v>
      </c>
      <c r="D30" s="31" t="s">
        <v>18</v>
      </c>
      <c r="E30" s="32">
        <v>3.63</v>
      </c>
      <c r="F30" s="32">
        <f t="shared" si="0"/>
        <v>7.5503999999999998</v>
      </c>
      <c r="G30" s="44">
        <v>1.1100000000000001</v>
      </c>
      <c r="H30" s="33" t="s">
        <v>18</v>
      </c>
      <c r="I30" s="34">
        <v>4.4200000000000003E-2</v>
      </c>
      <c r="J30" s="34">
        <f t="shared" si="1"/>
        <v>4.9062000000000008E-2</v>
      </c>
      <c r="K30" s="35">
        <f t="shared" si="2"/>
        <v>7.5994619999999999</v>
      </c>
    </row>
    <row r="31" spans="1:11" ht="20" customHeight="1">
      <c r="A31" s="51" t="s">
        <v>73</v>
      </c>
      <c r="B31" s="51" t="s">
        <v>51</v>
      </c>
      <c r="C31" s="47">
        <v>2.08</v>
      </c>
      <c r="D31" s="31" t="s">
        <v>18</v>
      </c>
      <c r="E31" s="32">
        <v>3.63</v>
      </c>
      <c r="F31" s="32">
        <f t="shared" si="0"/>
        <v>7.5503999999999998</v>
      </c>
      <c r="G31" s="44">
        <v>1.1100000000000001</v>
      </c>
      <c r="H31" s="33" t="s">
        <v>18</v>
      </c>
      <c r="I31" s="34">
        <v>4.4200000000000003E-2</v>
      </c>
      <c r="J31" s="34">
        <f t="shared" si="1"/>
        <v>4.9062000000000008E-2</v>
      </c>
      <c r="K31" s="35">
        <f t="shared" si="2"/>
        <v>7.5994619999999999</v>
      </c>
    </row>
    <row r="32" spans="1:11" ht="20" customHeight="1">
      <c r="A32" s="51" t="s">
        <v>73</v>
      </c>
      <c r="B32" s="51" t="s">
        <v>75</v>
      </c>
      <c r="C32" s="47">
        <v>2.08</v>
      </c>
      <c r="D32" s="31" t="s">
        <v>18</v>
      </c>
      <c r="E32" s="32">
        <v>3.63</v>
      </c>
      <c r="F32" s="32">
        <f t="shared" si="0"/>
        <v>7.5503999999999998</v>
      </c>
      <c r="G32" s="44">
        <v>1.01</v>
      </c>
      <c r="H32" s="33" t="s">
        <v>18</v>
      </c>
      <c r="I32" s="34">
        <v>4.4200000000000003E-2</v>
      </c>
      <c r="J32" s="34">
        <f t="shared" si="1"/>
        <v>4.4642000000000001E-2</v>
      </c>
      <c r="K32" s="35">
        <f t="shared" si="2"/>
        <v>7.5950419999999994</v>
      </c>
    </row>
    <row r="33" spans="1:11" ht="20" customHeight="1">
      <c r="A33" s="51" t="s">
        <v>73</v>
      </c>
      <c r="B33" s="51" t="s">
        <v>53</v>
      </c>
      <c r="C33" s="47">
        <v>2.08</v>
      </c>
      <c r="D33" s="31" t="s">
        <v>18</v>
      </c>
      <c r="E33" s="32">
        <v>3.63</v>
      </c>
      <c r="F33" s="32">
        <f t="shared" si="0"/>
        <v>7.5503999999999998</v>
      </c>
      <c r="G33" s="44">
        <v>1.01</v>
      </c>
      <c r="H33" s="33" t="s">
        <v>18</v>
      </c>
      <c r="I33" s="34">
        <v>4.4200000000000003E-2</v>
      </c>
      <c r="J33" s="34">
        <f t="shared" si="1"/>
        <v>4.4642000000000001E-2</v>
      </c>
      <c r="K33" s="35">
        <f t="shared" si="2"/>
        <v>7.5950419999999994</v>
      </c>
    </row>
    <row r="34" spans="1:11" ht="20" customHeight="1">
      <c r="A34" s="51" t="s">
        <v>73</v>
      </c>
      <c r="B34" s="51" t="s">
        <v>76</v>
      </c>
      <c r="C34" s="47">
        <v>2.08</v>
      </c>
      <c r="D34" s="31" t="s">
        <v>18</v>
      </c>
      <c r="E34" s="32">
        <v>3.63</v>
      </c>
      <c r="F34" s="32">
        <f t="shared" si="0"/>
        <v>7.5503999999999998</v>
      </c>
      <c r="G34" s="44">
        <v>1.1100000000000001</v>
      </c>
      <c r="H34" s="33" t="s">
        <v>18</v>
      </c>
      <c r="I34" s="34">
        <v>4.4200000000000003E-2</v>
      </c>
      <c r="J34" s="34">
        <f t="shared" si="1"/>
        <v>4.9062000000000008E-2</v>
      </c>
      <c r="K34" s="35">
        <f t="shared" si="2"/>
        <v>7.5994619999999999</v>
      </c>
    </row>
    <row r="35" spans="1:11" ht="20" customHeight="1">
      <c r="A35" s="51" t="s">
        <v>73</v>
      </c>
      <c r="B35" s="51" t="s">
        <v>77</v>
      </c>
      <c r="C35" s="47">
        <v>2.08</v>
      </c>
      <c r="D35" s="31" t="s">
        <v>18</v>
      </c>
      <c r="E35" s="32">
        <v>3.63</v>
      </c>
      <c r="F35" s="32">
        <f t="shared" si="0"/>
        <v>7.5503999999999998</v>
      </c>
      <c r="G35" s="44">
        <v>1.1100000000000001</v>
      </c>
      <c r="H35" s="33" t="s">
        <v>18</v>
      </c>
      <c r="I35" s="34">
        <v>4.4200000000000003E-2</v>
      </c>
      <c r="J35" s="34">
        <f t="shared" si="1"/>
        <v>4.9062000000000008E-2</v>
      </c>
      <c r="K35" s="35">
        <f t="shared" si="2"/>
        <v>7.5994619999999999</v>
      </c>
    </row>
    <row r="36" spans="1:11" ht="20" customHeight="1">
      <c r="A36" s="51" t="s">
        <v>73</v>
      </c>
      <c r="B36" s="51" t="s">
        <v>54</v>
      </c>
      <c r="C36" s="47">
        <v>2.08</v>
      </c>
      <c r="D36" s="31" t="s">
        <v>18</v>
      </c>
      <c r="E36" s="32">
        <v>3.63</v>
      </c>
      <c r="F36" s="32">
        <f t="shared" si="0"/>
        <v>7.5503999999999998</v>
      </c>
      <c r="G36" s="44">
        <v>1.1100000000000001</v>
      </c>
      <c r="H36" s="33" t="s">
        <v>18</v>
      </c>
      <c r="I36" s="34">
        <v>4.4200000000000003E-2</v>
      </c>
      <c r="J36" s="34">
        <f t="shared" si="1"/>
        <v>4.9062000000000008E-2</v>
      </c>
      <c r="K36" s="35">
        <f t="shared" si="2"/>
        <v>7.5994619999999999</v>
      </c>
    </row>
    <row r="37" spans="1:11" ht="20" customHeight="1">
      <c r="A37" s="51" t="s">
        <v>73</v>
      </c>
      <c r="B37" s="51" t="s">
        <v>78</v>
      </c>
      <c r="C37" s="47">
        <v>2.08</v>
      </c>
      <c r="D37" s="31" t="s">
        <v>18</v>
      </c>
      <c r="E37" s="32">
        <v>3.63</v>
      </c>
      <c r="F37" s="32">
        <f t="shared" si="0"/>
        <v>7.5503999999999998</v>
      </c>
      <c r="G37" s="44">
        <v>1.1100000000000001</v>
      </c>
      <c r="H37" s="33" t="s">
        <v>18</v>
      </c>
      <c r="I37" s="34">
        <v>4.4200000000000003E-2</v>
      </c>
      <c r="J37" s="34">
        <f t="shared" si="1"/>
        <v>4.9062000000000008E-2</v>
      </c>
      <c r="K37" s="35">
        <f t="shared" si="2"/>
        <v>7.5994619999999999</v>
      </c>
    </row>
    <row r="38" spans="1:11" ht="20" customHeight="1">
      <c r="A38" s="51" t="s">
        <v>73</v>
      </c>
      <c r="B38" s="51" t="s">
        <v>79</v>
      </c>
      <c r="C38" s="47">
        <v>2.2400000000000002</v>
      </c>
      <c r="D38" s="31" t="s">
        <v>18</v>
      </c>
      <c r="E38" s="32">
        <v>3.69</v>
      </c>
      <c r="F38" s="32">
        <f t="shared" si="0"/>
        <v>8.2656000000000009</v>
      </c>
      <c r="G38" s="44">
        <v>1.2</v>
      </c>
      <c r="H38" s="33" t="s">
        <v>18</v>
      </c>
      <c r="I38" s="34">
        <v>4.4200000000000003E-2</v>
      </c>
      <c r="J38" s="34">
        <f t="shared" si="1"/>
        <v>5.3040000000000004E-2</v>
      </c>
      <c r="K38" s="35">
        <f t="shared" si="2"/>
        <v>8.3186400000000003</v>
      </c>
    </row>
    <row r="39" spans="1:11" ht="20" customHeight="1">
      <c r="A39" s="51" t="s">
        <v>73</v>
      </c>
      <c r="B39" s="51" t="s">
        <v>80</v>
      </c>
      <c r="C39" s="47">
        <v>2.23</v>
      </c>
      <c r="D39" s="31" t="s">
        <v>18</v>
      </c>
      <c r="E39" s="32">
        <v>3.71</v>
      </c>
      <c r="F39" s="32">
        <f t="shared" si="0"/>
        <v>8.273299999999999</v>
      </c>
      <c r="G39" s="44">
        <v>1.2</v>
      </c>
      <c r="H39" s="33" t="s">
        <v>18</v>
      </c>
      <c r="I39" s="34">
        <v>4.4200000000000003E-2</v>
      </c>
      <c r="J39" s="34">
        <f t="shared" si="1"/>
        <v>5.3040000000000004E-2</v>
      </c>
      <c r="K39" s="35">
        <f t="shared" si="2"/>
        <v>8.3263399999999983</v>
      </c>
    </row>
    <row r="40" spans="1:11" ht="20" customHeight="1">
      <c r="A40" s="51" t="s">
        <v>73</v>
      </c>
      <c r="B40" s="51" t="s">
        <v>81</v>
      </c>
      <c r="C40" s="47">
        <v>2.23</v>
      </c>
      <c r="D40" s="31" t="s">
        <v>18</v>
      </c>
      <c r="E40" s="32">
        <v>3.71</v>
      </c>
      <c r="F40" s="32">
        <f t="shared" si="0"/>
        <v>8.273299999999999</v>
      </c>
      <c r="G40" s="44">
        <v>1.2</v>
      </c>
      <c r="H40" s="33" t="s">
        <v>18</v>
      </c>
      <c r="I40" s="34">
        <v>4.4200000000000003E-2</v>
      </c>
      <c r="J40" s="34">
        <f t="shared" si="1"/>
        <v>5.3040000000000004E-2</v>
      </c>
      <c r="K40" s="35">
        <f t="shared" si="2"/>
        <v>8.3263399999999983</v>
      </c>
    </row>
    <row r="41" spans="1:11" ht="20" customHeight="1">
      <c r="A41" s="51" t="s">
        <v>72</v>
      </c>
      <c r="B41" s="51" t="s">
        <v>58</v>
      </c>
      <c r="C41" s="47">
        <v>2.31</v>
      </c>
      <c r="D41" s="31" t="s">
        <v>18</v>
      </c>
      <c r="E41" s="32">
        <v>3.7</v>
      </c>
      <c r="F41" s="32">
        <f t="shared" si="0"/>
        <v>8.5470000000000006</v>
      </c>
      <c r="G41" s="44">
        <v>1.26</v>
      </c>
      <c r="H41" s="33" t="s">
        <v>18</v>
      </c>
      <c r="I41" s="34">
        <v>4.4200000000000003E-2</v>
      </c>
      <c r="J41" s="34">
        <f t="shared" si="1"/>
        <v>5.5692000000000005E-2</v>
      </c>
      <c r="K41" s="35">
        <f t="shared" si="2"/>
        <v>8.6026920000000011</v>
      </c>
    </row>
    <row r="42" spans="1:11" ht="20" customHeight="1">
      <c r="A42" s="51" t="s">
        <v>72</v>
      </c>
      <c r="B42" s="51" t="s">
        <v>59</v>
      </c>
      <c r="C42" s="47">
        <v>2.31</v>
      </c>
      <c r="D42" s="31" t="s">
        <v>18</v>
      </c>
      <c r="E42" s="32">
        <v>3.7</v>
      </c>
      <c r="F42" s="32">
        <f t="shared" si="0"/>
        <v>8.5470000000000006</v>
      </c>
      <c r="G42" s="44">
        <v>1.41</v>
      </c>
      <c r="H42" s="33" t="s">
        <v>18</v>
      </c>
      <c r="I42" s="34">
        <v>4.4200000000000003E-2</v>
      </c>
      <c r="J42" s="34">
        <f t="shared" si="1"/>
        <v>6.2322000000000002E-2</v>
      </c>
      <c r="K42" s="35">
        <f t="shared" si="2"/>
        <v>8.6093220000000006</v>
      </c>
    </row>
    <row r="43" spans="1:11" ht="20" customHeight="1">
      <c r="A43" s="51" t="s">
        <v>72</v>
      </c>
      <c r="B43" s="51" t="s">
        <v>60</v>
      </c>
      <c r="C43" s="47">
        <v>2.31</v>
      </c>
      <c r="D43" s="31" t="s">
        <v>18</v>
      </c>
      <c r="E43" s="32">
        <v>3.7</v>
      </c>
      <c r="F43" s="32">
        <f t="shared" si="0"/>
        <v>8.5470000000000006</v>
      </c>
      <c r="G43" s="44">
        <v>1.2</v>
      </c>
      <c r="H43" s="33" t="s">
        <v>18</v>
      </c>
      <c r="I43" s="34">
        <v>4.4200000000000003E-2</v>
      </c>
      <c r="J43" s="34">
        <f t="shared" si="1"/>
        <v>5.3040000000000004E-2</v>
      </c>
      <c r="K43" s="35">
        <f t="shared" si="2"/>
        <v>8.6000399999999999</v>
      </c>
    </row>
    <row r="44" spans="1:11" ht="20" customHeight="1">
      <c r="A44" s="56"/>
      <c r="C44"/>
      <c r="G44"/>
    </row>
  </sheetData>
  <sheetProtection algorithmName="SHA-512" hashValue="+EhzmqtlNwG0rK55fAOAJXcS8JzWSrxdurJxiHyVnyqK2ZVAC5kGD62eAtlodyd1bjrFCwiSEadePgfhKL99FA==" saltValue="/3kbtjZX+jg1jiTZLgogSg==" spinCount="100000" sheet="1" objects="1" scenarios="1" formatCells="0" formatColumns="0"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"/>
  <sheetViews>
    <sheetView workbookViewId="0">
      <selection activeCell="A22" sqref="A22"/>
    </sheetView>
  </sheetViews>
  <sheetFormatPr baseColWidth="10" defaultColWidth="8.83203125" defaultRowHeight="15"/>
  <cols>
    <col min="1" max="1" width="22.6640625" style="57" customWidth="1"/>
    <col min="2" max="2" width="20.1640625" style="56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82</v>
      </c>
      <c r="B2" s="49" t="s">
        <v>83</v>
      </c>
      <c r="C2" s="46">
        <v>5.04</v>
      </c>
      <c r="D2" s="36" t="s">
        <v>18</v>
      </c>
      <c r="E2" s="37">
        <v>0.83199999999999996</v>
      </c>
      <c r="F2" s="37">
        <f t="shared" ref="F2:F21" si="0">C2*E2</f>
        <v>4.1932799999999997</v>
      </c>
      <c r="G2" s="45">
        <v>2.09</v>
      </c>
      <c r="H2" s="38" t="s">
        <v>18</v>
      </c>
      <c r="I2" s="39">
        <v>4.4200000000000003E-2</v>
      </c>
      <c r="J2" s="39">
        <f t="shared" ref="J2:J21" si="1">G2*I2</f>
        <v>9.2378000000000002E-2</v>
      </c>
      <c r="K2" s="40">
        <f t="shared" ref="K2:K21" si="2">J2+F2</f>
        <v>4.2856579999999997</v>
      </c>
      <c r="Q2" s="1"/>
      <c r="S2" s="1"/>
    </row>
    <row r="3" spans="1:19" ht="20" customHeight="1">
      <c r="A3" s="51" t="s">
        <v>82</v>
      </c>
      <c r="B3" s="51" t="s">
        <v>84</v>
      </c>
      <c r="C3" s="47">
        <v>4.49</v>
      </c>
      <c r="D3" s="31" t="s">
        <v>18</v>
      </c>
      <c r="E3" s="32">
        <v>0.80100000000000005</v>
      </c>
      <c r="F3" s="32">
        <f t="shared" si="0"/>
        <v>3.5964900000000002</v>
      </c>
      <c r="G3" s="44">
        <v>1.39</v>
      </c>
      <c r="H3" s="33" t="s">
        <v>18</v>
      </c>
      <c r="I3" s="34">
        <v>4.4200000000000003E-2</v>
      </c>
      <c r="J3" s="34">
        <f t="shared" si="1"/>
        <v>6.1438E-2</v>
      </c>
      <c r="K3" s="35">
        <f t="shared" si="2"/>
        <v>3.6579280000000001</v>
      </c>
    </row>
    <row r="4" spans="1:19" ht="20" customHeight="1">
      <c r="A4" s="51" t="s">
        <v>82</v>
      </c>
      <c r="B4" s="51" t="s">
        <v>85</v>
      </c>
      <c r="C4" s="47">
        <v>4.68</v>
      </c>
      <c r="D4" s="31" t="s">
        <v>18</v>
      </c>
      <c r="E4" s="32">
        <v>0.80800000000000005</v>
      </c>
      <c r="F4" s="32">
        <f t="shared" si="0"/>
        <v>3.7814399999999999</v>
      </c>
      <c r="G4" s="44">
        <v>1.97</v>
      </c>
      <c r="H4" s="33" t="s">
        <v>18</v>
      </c>
      <c r="I4" s="34">
        <v>4.4200000000000003E-2</v>
      </c>
      <c r="J4" s="34">
        <f t="shared" si="1"/>
        <v>8.7073999999999999E-2</v>
      </c>
      <c r="K4" s="35">
        <f t="shared" si="2"/>
        <v>3.8685139999999998</v>
      </c>
    </row>
    <row r="5" spans="1:19" ht="20" customHeight="1">
      <c r="A5" s="51" t="s">
        <v>82</v>
      </c>
      <c r="B5" s="51" t="s">
        <v>86</v>
      </c>
      <c r="C5" s="47">
        <v>4.53</v>
      </c>
      <c r="D5" s="31" t="s">
        <v>18</v>
      </c>
      <c r="E5" s="32">
        <v>0.80400000000000005</v>
      </c>
      <c r="F5" s="32">
        <f t="shared" si="0"/>
        <v>3.6421200000000002</v>
      </c>
      <c r="G5" s="44">
        <v>1.76</v>
      </c>
      <c r="H5" s="33" t="s">
        <v>18</v>
      </c>
      <c r="I5" s="34">
        <v>4.4200000000000003E-2</v>
      </c>
      <c r="J5" s="34">
        <f t="shared" si="1"/>
        <v>7.7792E-2</v>
      </c>
      <c r="K5" s="35">
        <f t="shared" si="2"/>
        <v>3.7199120000000003</v>
      </c>
    </row>
    <row r="6" spans="1:19" ht="20" customHeight="1">
      <c r="A6" s="51" t="s">
        <v>82</v>
      </c>
      <c r="B6" s="51" t="s">
        <v>87</v>
      </c>
      <c r="C6" s="47">
        <v>4.42</v>
      </c>
      <c r="D6" s="31" t="s">
        <v>18</v>
      </c>
      <c r="E6" s="32">
        <v>0.79600000000000004</v>
      </c>
      <c r="F6" s="32">
        <f t="shared" si="0"/>
        <v>3.5183200000000001</v>
      </c>
      <c r="G6" s="44">
        <v>2.2599999999999998</v>
      </c>
      <c r="H6" s="33" t="s">
        <v>18</v>
      </c>
      <c r="I6" s="34">
        <v>4.4200000000000003E-2</v>
      </c>
      <c r="J6" s="34">
        <f t="shared" si="1"/>
        <v>9.9891999999999995E-2</v>
      </c>
      <c r="K6" s="35">
        <f t="shared" si="2"/>
        <v>3.6182120000000002</v>
      </c>
      <c r="L6" s="1"/>
    </row>
    <row r="7" spans="1:19" ht="20" customHeight="1">
      <c r="A7" s="51" t="s">
        <v>82</v>
      </c>
      <c r="B7" s="51" t="s">
        <v>88</v>
      </c>
      <c r="C7" s="47">
        <v>5.15</v>
      </c>
      <c r="D7" s="31" t="s">
        <v>18</v>
      </c>
      <c r="E7" s="32">
        <v>0.83599999999999997</v>
      </c>
      <c r="F7" s="32">
        <f t="shared" si="0"/>
        <v>4.3054000000000006</v>
      </c>
      <c r="G7" s="44">
        <v>1.77</v>
      </c>
      <c r="H7" s="33" t="s">
        <v>18</v>
      </c>
      <c r="I7" s="34">
        <v>4.4200000000000003E-2</v>
      </c>
      <c r="J7" s="34">
        <f t="shared" si="1"/>
        <v>7.8234000000000012E-2</v>
      </c>
      <c r="K7" s="35">
        <f t="shared" si="2"/>
        <v>4.3836340000000007</v>
      </c>
    </row>
    <row r="8" spans="1:19" ht="20" customHeight="1">
      <c r="A8" s="51" t="s">
        <v>24</v>
      </c>
      <c r="B8" s="51" t="s">
        <v>23</v>
      </c>
      <c r="C8" s="47">
        <v>5.29</v>
      </c>
      <c r="D8" s="31" t="s">
        <v>18</v>
      </c>
      <c r="E8" s="32">
        <v>0.83899999999999997</v>
      </c>
      <c r="F8" s="32">
        <f t="shared" si="0"/>
        <v>4.4383099999999995</v>
      </c>
      <c r="G8" s="44">
        <f>(SUM(G2:G7))/6</f>
        <v>1.8733333333333331</v>
      </c>
      <c r="H8" s="33" t="s">
        <v>18</v>
      </c>
      <c r="I8" s="34">
        <v>4.4200000000000003E-2</v>
      </c>
      <c r="J8" s="34">
        <f t="shared" si="1"/>
        <v>8.2801333333333324E-2</v>
      </c>
      <c r="K8" s="35">
        <f t="shared" si="2"/>
        <v>4.5211113333333328</v>
      </c>
    </row>
    <row r="9" spans="1:19" ht="20" customHeight="1">
      <c r="A9" s="51" t="s">
        <v>89</v>
      </c>
      <c r="B9" s="51" t="s">
        <v>23</v>
      </c>
      <c r="C9" s="47">
        <v>5.29</v>
      </c>
      <c r="D9" s="31" t="s">
        <v>18</v>
      </c>
      <c r="E9" s="32">
        <v>0.84299999999999997</v>
      </c>
      <c r="F9" s="32">
        <f t="shared" si="0"/>
        <v>4.4594699999999996</v>
      </c>
      <c r="G9" s="44">
        <f>G8</f>
        <v>1.8733333333333331</v>
      </c>
      <c r="H9" s="33" t="s">
        <v>18</v>
      </c>
      <c r="I9" s="34">
        <v>4.4200000000000003E-2</v>
      </c>
      <c r="J9" s="34">
        <f t="shared" si="1"/>
        <v>8.2801333333333324E-2</v>
      </c>
      <c r="K9" s="35">
        <f t="shared" si="2"/>
        <v>4.5422713333333329</v>
      </c>
    </row>
    <row r="10" spans="1:19" ht="20" customHeight="1">
      <c r="A10" s="51" t="s">
        <v>39</v>
      </c>
      <c r="B10" s="51" t="s">
        <v>90</v>
      </c>
      <c r="C10" s="47">
        <v>4.01</v>
      </c>
      <c r="D10" s="31" t="s">
        <v>18</v>
      </c>
      <c r="E10" s="32">
        <v>0.76500000000000001</v>
      </c>
      <c r="F10" s="32">
        <f t="shared" si="0"/>
        <v>3.06765</v>
      </c>
      <c r="G10" s="44">
        <v>1.1299999999999999</v>
      </c>
      <c r="H10" s="33" t="s">
        <v>18</v>
      </c>
      <c r="I10" s="34">
        <v>4.4200000000000003E-2</v>
      </c>
      <c r="J10" s="34">
        <f t="shared" si="1"/>
        <v>4.9945999999999997E-2</v>
      </c>
      <c r="K10" s="35">
        <f t="shared" si="2"/>
        <v>3.1175959999999998</v>
      </c>
    </row>
    <row r="11" spans="1:19" ht="20" customHeight="1">
      <c r="A11" s="51" t="s">
        <v>39</v>
      </c>
      <c r="B11" s="51" t="s">
        <v>91</v>
      </c>
      <c r="C11" s="47">
        <v>4.01</v>
      </c>
      <c r="D11" s="31" t="s">
        <v>18</v>
      </c>
      <c r="E11" s="32">
        <v>0.76500000000000001</v>
      </c>
      <c r="F11" s="32">
        <f t="shared" si="0"/>
        <v>3.06765</v>
      </c>
      <c r="G11" s="44">
        <v>1.1299999999999999</v>
      </c>
      <c r="H11" s="33" t="s">
        <v>18</v>
      </c>
      <c r="I11" s="34">
        <v>4.4200000000000003E-2</v>
      </c>
      <c r="J11" s="34">
        <f t="shared" si="1"/>
        <v>4.9945999999999997E-2</v>
      </c>
      <c r="K11" s="35">
        <f t="shared" si="2"/>
        <v>3.1175959999999998</v>
      </c>
    </row>
    <row r="12" spans="1:19" ht="20" customHeight="1">
      <c r="A12" s="51" t="s">
        <v>39</v>
      </c>
      <c r="B12" s="51" t="s">
        <v>92</v>
      </c>
      <c r="C12" s="47">
        <v>3.89</v>
      </c>
      <c r="D12" s="31" t="s">
        <v>18</v>
      </c>
      <c r="E12" s="32">
        <v>0.75800000000000001</v>
      </c>
      <c r="F12" s="32">
        <f t="shared" si="0"/>
        <v>2.94862</v>
      </c>
      <c r="G12" s="44">
        <v>1.1299999999999999</v>
      </c>
      <c r="H12" s="33" t="s">
        <v>18</v>
      </c>
      <c r="I12" s="34">
        <v>4.4200000000000003E-2</v>
      </c>
      <c r="J12" s="34">
        <f t="shared" si="1"/>
        <v>4.9945999999999997E-2</v>
      </c>
      <c r="K12" s="35">
        <f t="shared" si="2"/>
        <v>2.9985659999999998</v>
      </c>
    </row>
    <row r="13" spans="1:19" ht="20" customHeight="1">
      <c r="A13" s="51" t="s">
        <v>39</v>
      </c>
      <c r="B13" s="51" t="s">
        <v>93</v>
      </c>
      <c r="C13" s="47">
        <v>4.01</v>
      </c>
      <c r="D13" s="31" t="s">
        <v>18</v>
      </c>
      <c r="E13" s="32">
        <v>0.76500000000000001</v>
      </c>
      <c r="F13" s="32">
        <f t="shared" si="0"/>
        <v>3.06765</v>
      </c>
      <c r="G13" s="44">
        <v>1.1299999999999999</v>
      </c>
      <c r="H13" s="33" t="s">
        <v>18</v>
      </c>
      <c r="I13" s="34">
        <v>4.4200000000000003E-2</v>
      </c>
      <c r="J13" s="34">
        <f t="shared" si="1"/>
        <v>4.9945999999999997E-2</v>
      </c>
      <c r="K13" s="35">
        <f t="shared" si="2"/>
        <v>3.1175959999999998</v>
      </c>
    </row>
    <row r="14" spans="1:19" ht="20" customHeight="1">
      <c r="A14" s="51" t="s">
        <v>39</v>
      </c>
      <c r="B14" s="51" t="s">
        <v>94</v>
      </c>
      <c r="C14" s="47">
        <v>4.47</v>
      </c>
      <c r="D14" s="31" t="s">
        <v>18</v>
      </c>
      <c r="E14" s="32">
        <v>0.79900000000000004</v>
      </c>
      <c r="F14" s="32">
        <f t="shared" si="0"/>
        <v>3.5715300000000001</v>
      </c>
      <c r="G14" s="44">
        <v>1.1299999999999999</v>
      </c>
      <c r="H14" s="33" t="s">
        <v>18</v>
      </c>
      <c r="I14" s="34">
        <v>4.4200000000000003E-2</v>
      </c>
      <c r="J14" s="34">
        <f t="shared" si="1"/>
        <v>4.9945999999999997E-2</v>
      </c>
      <c r="K14" s="35">
        <f t="shared" si="2"/>
        <v>3.6214759999999999</v>
      </c>
    </row>
    <row r="15" spans="1:19" ht="20" customHeight="1">
      <c r="A15" s="51" t="s">
        <v>39</v>
      </c>
      <c r="B15" s="51" t="s">
        <v>95</v>
      </c>
      <c r="C15" s="47">
        <v>4.83</v>
      </c>
      <c r="D15" s="31" t="s">
        <v>18</v>
      </c>
      <c r="E15" s="32">
        <v>0.82</v>
      </c>
      <c r="F15" s="32">
        <f t="shared" si="0"/>
        <v>3.9605999999999999</v>
      </c>
      <c r="G15" s="44">
        <v>1.1299999999999999</v>
      </c>
      <c r="H15" s="33" t="s">
        <v>18</v>
      </c>
      <c r="I15" s="34">
        <v>4.4200000000000003E-2</v>
      </c>
      <c r="J15" s="34">
        <f t="shared" si="1"/>
        <v>4.9945999999999997E-2</v>
      </c>
      <c r="K15" s="35">
        <f t="shared" si="2"/>
        <v>4.0105459999999997</v>
      </c>
    </row>
    <row r="16" spans="1:19" ht="20" customHeight="1">
      <c r="A16" s="51" t="s">
        <v>96</v>
      </c>
      <c r="B16" s="51" t="s">
        <v>23</v>
      </c>
      <c r="C16" s="47">
        <v>5.29</v>
      </c>
      <c r="D16" s="31" t="s">
        <v>18</v>
      </c>
      <c r="E16" s="32">
        <v>0.84299999999999997</v>
      </c>
      <c r="F16" s="32">
        <f t="shared" si="0"/>
        <v>4.4594699999999996</v>
      </c>
      <c r="G16" s="44">
        <f>(SUM(G10:G15))/6</f>
        <v>1.1299999999999999</v>
      </c>
      <c r="H16" s="33" t="s">
        <v>18</v>
      </c>
      <c r="I16" s="34">
        <v>4.4200000000000003E-2</v>
      </c>
      <c r="J16" s="34">
        <f t="shared" si="1"/>
        <v>4.9945999999999997E-2</v>
      </c>
      <c r="K16" s="35">
        <f t="shared" si="2"/>
        <v>4.5094159999999999</v>
      </c>
    </row>
    <row r="17" spans="1:11" ht="20" customHeight="1">
      <c r="A17" s="51" t="s">
        <v>47</v>
      </c>
      <c r="B17" s="51" t="s">
        <v>23</v>
      </c>
      <c r="C17" s="47">
        <v>5.29</v>
      </c>
      <c r="D17" s="31" t="s">
        <v>18</v>
      </c>
      <c r="E17" s="32">
        <v>0.83899999999999997</v>
      </c>
      <c r="F17" s="32">
        <f t="shared" si="0"/>
        <v>4.4383099999999995</v>
      </c>
      <c r="G17" s="44">
        <f>G16</f>
        <v>1.1299999999999999</v>
      </c>
      <c r="H17" s="33" t="s">
        <v>18</v>
      </c>
      <c r="I17" s="34">
        <v>4.4200000000000003E-2</v>
      </c>
      <c r="J17" s="34">
        <f t="shared" si="1"/>
        <v>4.9945999999999997E-2</v>
      </c>
      <c r="K17" s="35">
        <f t="shared" si="2"/>
        <v>4.4882559999999998</v>
      </c>
    </row>
    <row r="18" spans="1:11" ht="20" customHeight="1">
      <c r="A18" s="51" t="s">
        <v>97</v>
      </c>
      <c r="B18" s="51"/>
      <c r="C18" s="47">
        <v>7.36</v>
      </c>
      <c r="D18" s="31" t="s">
        <v>18</v>
      </c>
      <c r="E18" s="32">
        <v>0.91500000000000004</v>
      </c>
      <c r="F18" s="32">
        <f t="shared" si="0"/>
        <v>6.7344000000000008</v>
      </c>
      <c r="G18" s="44">
        <v>1</v>
      </c>
      <c r="H18" s="33" t="s">
        <v>18</v>
      </c>
      <c r="I18" s="34">
        <v>4.4200000000000003E-2</v>
      </c>
      <c r="J18" s="34">
        <f t="shared" si="1"/>
        <v>4.4200000000000003E-2</v>
      </c>
      <c r="K18" s="35">
        <f t="shared" si="2"/>
        <v>6.7786000000000008</v>
      </c>
    </row>
    <row r="19" spans="1:11" ht="20" customHeight="1">
      <c r="A19" s="51" t="s">
        <v>73</v>
      </c>
      <c r="B19" s="51" t="s">
        <v>98</v>
      </c>
      <c r="C19" s="47">
        <v>5.87</v>
      </c>
      <c r="D19" s="31" t="s">
        <v>18</v>
      </c>
      <c r="E19" s="32">
        <v>0.86499999999999999</v>
      </c>
      <c r="F19" s="32">
        <f t="shared" si="0"/>
        <v>5.0775500000000005</v>
      </c>
      <c r="G19" s="44">
        <v>1.34</v>
      </c>
      <c r="H19" s="33" t="s">
        <v>18</v>
      </c>
      <c r="I19" s="34">
        <v>4.4200000000000003E-2</v>
      </c>
      <c r="J19" s="34">
        <f t="shared" si="1"/>
        <v>5.922800000000001E-2</v>
      </c>
      <c r="K19" s="35">
        <f t="shared" si="2"/>
        <v>5.1367780000000005</v>
      </c>
    </row>
    <row r="20" spans="1:11" ht="20" customHeight="1">
      <c r="A20" s="51" t="s">
        <v>99</v>
      </c>
      <c r="B20" s="51" t="s">
        <v>23</v>
      </c>
      <c r="C20" s="47">
        <v>8.25</v>
      </c>
      <c r="D20" s="31" t="s">
        <v>18</v>
      </c>
      <c r="E20" s="32">
        <v>0.84299999999999997</v>
      </c>
      <c r="F20" s="32">
        <f t="shared" si="0"/>
        <v>6.9547499999999998</v>
      </c>
      <c r="G20" s="44">
        <v>2</v>
      </c>
      <c r="H20" s="33" t="s">
        <v>18</v>
      </c>
      <c r="I20" s="34">
        <v>4.4200000000000003E-2</v>
      </c>
      <c r="J20" s="34">
        <f t="shared" si="1"/>
        <v>8.8400000000000006E-2</v>
      </c>
      <c r="K20" s="35">
        <f t="shared" si="2"/>
        <v>7.0431499999999998</v>
      </c>
    </row>
    <row r="21" spans="1:11" ht="20" customHeight="1">
      <c r="A21" s="51" t="s">
        <v>177</v>
      </c>
      <c r="B21" s="51"/>
      <c r="C21" s="47">
        <v>9.1999999999999993</v>
      </c>
      <c r="D21" s="31" t="s">
        <v>18</v>
      </c>
      <c r="E21" s="32">
        <v>0.95</v>
      </c>
      <c r="F21" s="32">
        <f t="shared" si="0"/>
        <v>8.7399999999999984</v>
      </c>
      <c r="G21" s="44">
        <v>0.25</v>
      </c>
      <c r="H21" s="33" t="s">
        <v>18</v>
      </c>
      <c r="I21" s="34">
        <v>4.4200000000000003E-2</v>
      </c>
      <c r="J21" s="34">
        <f t="shared" si="1"/>
        <v>1.1050000000000001E-2</v>
      </c>
      <c r="K21" s="35">
        <f t="shared" si="2"/>
        <v>8.7510499999999976</v>
      </c>
    </row>
    <row r="22" spans="1:11" ht="20" customHeight="1">
      <c r="A22" s="58"/>
      <c r="B22" s="58"/>
      <c r="D22" s="1"/>
      <c r="E22" s="1"/>
      <c r="F22" s="1"/>
      <c r="H22" s="1"/>
      <c r="I22" s="1"/>
      <c r="J22" s="1"/>
      <c r="K22" s="1"/>
    </row>
    <row r="23" spans="1:11" ht="20" customHeight="1">
      <c r="A23" s="58"/>
      <c r="B23" s="58"/>
      <c r="D23" s="1"/>
      <c r="E23" s="1"/>
      <c r="F23" s="1"/>
      <c r="H23" s="1"/>
      <c r="I23" s="1"/>
      <c r="J23" s="1"/>
      <c r="K23" s="1"/>
    </row>
    <row r="24" spans="1:11" ht="20" customHeight="1">
      <c r="A24" s="58"/>
      <c r="B24" s="58"/>
      <c r="D24" s="1"/>
      <c r="E24" s="1"/>
      <c r="F24" s="1"/>
      <c r="H24" s="1"/>
      <c r="I24" s="1"/>
      <c r="J24" s="1"/>
      <c r="K24" s="1"/>
    </row>
    <row r="25" spans="1:11" ht="20" customHeight="1">
      <c r="A25" s="58"/>
      <c r="B25" s="58"/>
      <c r="D25" s="1"/>
      <c r="E25" s="1"/>
      <c r="F25" s="1"/>
      <c r="H25" s="1"/>
      <c r="I25" s="1"/>
      <c r="J25" s="1"/>
      <c r="K25" s="1"/>
    </row>
    <row r="26" spans="1:11" ht="20" customHeight="1">
      <c r="A26" s="58"/>
      <c r="B26" s="58"/>
      <c r="D26" s="1"/>
      <c r="E26" s="1"/>
      <c r="F26" s="1"/>
      <c r="H26" s="1"/>
      <c r="I26" s="1"/>
      <c r="J26" s="1"/>
      <c r="K26" s="1"/>
    </row>
    <row r="27" spans="1:11" ht="20" customHeight="1">
      <c r="A27" s="58"/>
      <c r="B27" s="58"/>
      <c r="D27" s="1"/>
      <c r="E27" s="1"/>
      <c r="F27" s="1"/>
      <c r="H27" s="1"/>
      <c r="I27" s="1"/>
      <c r="J27" s="1"/>
      <c r="K27" s="1"/>
    </row>
    <row r="28" spans="1:11" ht="20" customHeight="1">
      <c r="A28" s="58"/>
      <c r="B28" s="58"/>
      <c r="D28" s="1"/>
      <c r="E28" s="1"/>
      <c r="F28" s="1"/>
      <c r="H28" s="1"/>
      <c r="I28" s="1"/>
      <c r="J28" s="1"/>
      <c r="K28" s="1"/>
    </row>
    <row r="29" spans="1:11" ht="20" customHeight="1">
      <c r="A29" s="58"/>
      <c r="B29" s="58"/>
      <c r="D29" s="1"/>
      <c r="E29" s="1"/>
      <c r="F29" s="1"/>
      <c r="H29" s="1"/>
      <c r="I29" s="1"/>
      <c r="J29" s="1"/>
      <c r="K29" s="1"/>
    </row>
    <row r="30" spans="1:11" ht="20" customHeight="1">
      <c r="A30" s="58"/>
      <c r="B30" s="58"/>
      <c r="D30" s="1"/>
      <c r="E30" s="1"/>
      <c r="F30" s="1"/>
      <c r="H30" s="1"/>
      <c r="I30" s="1"/>
      <c r="J30" s="1"/>
      <c r="K30" s="1"/>
    </row>
    <row r="31" spans="1:11" ht="20" customHeight="1">
      <c r="A31" s="58"/>
      <c r="B31" s="58"/>
      <c r="D31" s="1"/>
      <c r="E31" s="1"/>
      <c r="F31" s="1"/>
      <c r="H31" s="1"/>
      <c r="I31" s="1"/>
      <c r="J31" s="1"/>
      <c r="K31" s="1"/>
    </row>
    <row r="32" spans="1:11" ht="20" customHeight="1">
      <c r="A32" s="58"/>
      <c r="B32" s="58"/>
      <c r="D32" s="1"/>
      <c r="E32" s="1"/>
      <c r="F32" s="1"/>
      <c r="H32" s="1"/>
      <c r="I32" s="1"/>
      <c r="J32" s="1"/>
      <c r="K32" s="1"/>
    </row>
    <row r="33" spans="1:11" ht="20" customHeight="1">
      <c r="A33" s="58"/>
      <c r="B33" s="58"/>
      <c r="D33" s="1"/>
      <c r="E33" s="1"/>
      <c r="F33" s="1"/>
      <c r="H33" s="1"/>
      <c r="I33" s="1"/>
      <c r="J33" s="1"/>
      <c r="K33" s="1"/>
    </row>
    <row r="34" spans="1:11" ht="20" customHeight="1">
      <c r="A34" s="58"/>
      <c r="B34" s="58"/>
      <c r="D34" s="1"/>
      <c r="E34" s="1"/>
      <c r="F34" s="1"/>
      <c r="H34" s="1"/>
      <c r="I34" s="1"/>
      <c r="J34" s="1"/>
      <c r="K34" s="1"/>
    </row>
    <row r="35" spans="1:11" ht="20" customHeight="1">
      <c r="A35" s="58"/>
      <c r="B35" s="58"/>
      <c r="D35" s="1"/>
      <c r="E35" s="1"/>
      <c r="F35" s="1"/>
      <c r="H35" s="1"/>
      <c r="I35" s="1"/>
      <c r="J35" s="1"/>
      <c r="K35" s="1"/>
    </row>
    <row r="36" spans="1:11" ht="20" customHeight="1">
      <c r="A36" s="58"/>
      <c r="B36" s="58"/>
      <c r="D36" s="1"/>
      <c r="E36" s="1"/>
      <c r="F36" s="1"/>
      <c r="H36" s="1"/>
      <c r="I36" s="1"/>
      <c r="J36" s="1"/>
      <c r="K36" s="1"/>
    </row>
    <row r="37" spans="1:11" ht="20" customHeight="1">
      <c r="A37" s="58"/>
      <c r="B37" s="58"/>
      <c r="D37" s="1"/>
      <c r="E37" s="1"/>
      <c r="F37" s="1"/>
      <c r="H37" s="1"/>
      <c r="I37" s="1"/>
      <c r="J37" s="1"/>
      <c r="K37" s="1"/>
    </row>
    <row r="38" spans="1:11" ht="20" customHeight="1">
      <c r="A38" s="58"/>
      <c r="B38" s="58"/>
      <c r="D38" s="1"/>
      <c r="E38" s="1"/>
      <c r="F38" s="1"/>
      <c r="H38" s="1"/>
      <c r="I38" s="1"/>
      <c r="J38" s="1"/>
      <c r="K38" s="1"/>
    </row>
    <row r="39" spans="1:11" ht="20" customHeight="1">
      <c r="A39" s="58"/>
      <c r="B39" s="58"/>
      <c r="D39" s="1"/>
      <c r="E39" s="1"/>
      <c r="F39" s="1"/>
      <c r="H39" s="1"/>
      <c r="I39" s="1"/>
      <c r="J39" s="1"/>
      <c r="K39" s="1"/>
    </row>
    <row r="40" spans="1:11" ht="20" customHeight="1">
      <c r="A40" s="58"/>
      <c r="B40" s="58"/>
      <c r="D40" s="1"/>
      <c r="E40" s="1"/>
      <c r="F40" s="1"/>
      <c r="H40" s="1"/>
      <c r="I40" s="1"/>
      <c r="J40" s="1"/>
      <c r="K40" s="1"/>
    </row>
    <row r="41" spans="1:11" ht="20" customHeight="1">
      <c r="A41" s="58"/>
      <c r="B41" s="58"/>
      <c r="D41" s="1"/>
      <c r="E41" s="1"/>
      <c r="F41" s="1"/>
      <c r="H41" s="1"/>
      <c r="I41" s="1"/>
      <c r="J41" s="1"/>
      <c r="K41" s="1"/>
    </row>
    <row r="42" spans="1:11" ht="20" customHeight="1">
      <c r="A42" s="58"/>
      <c r="B42" s="58"/>
      <c r="D42" s="1"/>
      <c r="E42" s="1"/>
      <c r="F42" s="1"/>
      <c r="H42" s="1"/>
      <c r="I42" s="1"/>
      <c r="J42" s="1"/>
      <c r="K42" s="1"/>
    </row>
    <row r="43" spans="1:11" ht="20" customHeight="1">
      <c r="A43" s="58"/>
      <c r="B43" s="58"/>
      <c r="D43" s="1"/>
      <c r="E43" s="1"/>
      <c r="F43" s="1"/>
      <c r="H43" s="1"/>
      <c r="I43" s="1"/>
      <c r="J43" s="1"/>
      <c r="K43" s="1"/>
    </row>
    <row r="44" spans="1:11" ht="20" customHeight="1">
      <c r="A44" s="56"/>
      <c r="C44"/>
      <c r="G44"/>
    </row>
  </sheetData>
  <sheetProtection algorithmName="SHA-512" hashValue="fDJskJojNUO+XA/KyLhsWH94H4TaBLDFZS3PGbIpWvzqFQ5ycfo0ak6P8iRsPqiVOPAuPoCD4ZVDEVHJxSQq/Q==" saltValue="EVuC4XXSU1BdwxDWUPzh4Q==" spinCount="100000" sheet="1" objects="1" scenarios="1" formatCells="0" formatColumns="0" format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workbookViewId="0"/>
  </sheetViews>
  <sheetFormatPr baseColWidth="10" defaultColWidth="8.83203125" defaultRowHeight="15"/>
  <cols>
    <col min="1" max="1" width="22.6640625" style="57" customWidth="1"/>
    <col min="2" max="2" width="20.1640625" style="56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16</v>
      </c>
      <c r="B2" s="62" t="s">
        <v>17</v>
      </c>
      <c r="C2" s="46">
        <v>5.04</v>
      </c>
      <c r="D2" s="36" t="s">
        <v>18</v>
      </c>
      <c r="E2" s="37">
        <v>1.02</v>
      </c>
      <c r="F2" s="37">
        <f t="shared" ref="F2:F25" si="0">C2*E2</f>
        <v>5.1408000000000005</v>
      </c>
      <c r="G2" s="45">
        <v>3.65</v>
      </c>
      <c r="H2" s="38" t="s">
        <v>18</v>
      </c>
      <c r="I2" s="39">
        <v>4.4200000000000003E-2</v>
      </c>
      <c r="J2" s="39">
        <f t="shared" ref="J2:J25" si="1">G2*I2</f>
        <v>0.16133</v>
      </c>
      <c r="K2" s="40">
        <f t="shared" ref="K2:K25" si="2">J2+F2</f>
        <v>5.3021300000000009</v>
      </c>
      <c r="Q2" s="1"/>
      <c r="S2" s="1"/>
    </row>
    <row r="3" spans="1:19" ht="20" customHeight="1">
      <c r="A3" s="51" t="s">
        <v>16</v>
      </c>
      <c r="B3" s="63" t="s">
        <v>19</v>
      </c>
      <c r="C3" s="47">
        <v>8.85</v>
      </c>
      <c r="D3" s="31" t="s">
        <v>18</v>
      </c>
      <c r="E3" s="32">
        <v>0.97</v>
      </c>
      <c r="F3" s="32">
        <f t="shared" si="0"/>
        <v>8.5845000000000002</v>
      </c>
      <c r="G3" s="44">
        <v>2.95</v>
      </c>
      <c r="H3" s="33" t="s">
        <v>18</v>
      </c>
      <c r="I3" s="34">
        <v>4.4200000000000003E-2</v>
      </c>
      <c r="J3" s="34">
        <f t="shared" si="1"/>
        <v>0.13039000000000001</v>
      </c>
      <c r="K3" s="35">
        <f t="shared" si="2"/>
        <v>8.7148900000000005</v>
      </c>
    </row>
    <row r="4" spans="1:19" ht="20" customHeight="1">
      <c r="A4" s="51" t="s">
        <v>16</v>
      </c>
      <c r="B4" s="63" t="s">
        <v>20</v>
      </c>
      <c r="C4" s="47">
        <v>4.68</v>
      </c>
      <c r="D4" s="31" t="s">
        <v>18</v>
      </c>
      <c r="E4" s="32">
        <v>1</v>
      </c>
      <c r="F4" s="32">
        <f t="shared" si="0"/>
        <v>4.68</v>
      </c>
      <c r="G4" s="44">
        <v>3.53</v>
      </c>
      <c r="H4" s="33" t="s">
        <v>18</v>
      </c>
      <c r="I4" s="34">
        <v>4.4200000000000003E-2</v>
      </c>
      <c r="J4" s="34">
        <f t="shared" si="1"/>
        <v>0.156026</v>
      </c>
      <c r="K4" s="35">
        <f t="shared" si="2"/>
        <v>4.8360259999999995</v>
      </c>
    </row>
    <row r="5" spans="1:19" ht="20" customHeight="1">
      <c r="A5" s="51" t="s">
        <v>16</v>
      </c>
      <c r="B5" s="63" t="s">
        <v>21</v>
      </c>
      <c r="C5" s="47">
        <v>4.53</v>
      </c>
      <c r="D5" s="31" t="s">
        <v>18</v>
      </c>
      <c r="E5" s="32">
        <v>1.01</v>
      </c>
      <c r="F5" s="32">
        <f t="shared" si="0"/>
        <v>4.5753000000000004</v>
      </c>
      <c r="G5" s="44">
        <v>3.32</v>
      </c>
      <c r="H5" s="33" t="s">
        <v>18</v>
      </c>
      <c r="I5" s="34">
        <v>4.4200000000000003E-2</v>
      </c>
      <c r="J5" s="34">
        <f t="shared" si="1"/>
        <v>0.14674400000000001</v>
      </c>
      <c r="K5" s="35">
        <f t="shared" si="2"/>
        <v>4.7220440000000004</v>
      </c>
    </row>
    <row r="6" spans="1:19" ht="20" customHeight="1">
      <c r="A6" s="51" t="s">
        <v>16</v>
      </c>
      <c r="B6" s="63" t="s">
        <v>22</v>
      </c>
      <c r="C6" s="47">
        <v>4.42</v>
      </c>
      <c r="D6" s="31" t="s">
        <v>18</v>
      </c>
      <c r="E6" s="32">
        <v>1.01</v>
      </c>
      <c r="F6" s="32">
        <f t="shared" si="0"/>
        <v>4.4641999999999999</v>
      </c>
      <c r="G6" s="44">
        <v>3.18</v>
      </c>
      <c r="H6" s="33" t="s">
        <v>18</v>
      </c>
      <c r="I6" s="34">
        <v>4.4200000000000003E-2</v>
      </c>
      <c r="J6" s="34">
        <f t="shared" si="1"/>
        <v>0.14055600000000001</v>
      </c>
      <c r="K6" s="35">
        <f t="shared" si="2"/>
        <v>4.6047560000000001</v>
      </c>
      <c r="L6" s="1"/>
    </row>
    <row r="7" spans="1:19" ht="20" customHeight="1">
      <c r="A7" s="51" t="s">
        <v>16</v>
      </c>
      <c r="B7" s="63" t="s">
        <v>23</v>
      </c>
      <c r="C7" s="47">
        <v>5.15</v>
      </c>
      <c r="D7" s="31" t="s">
        <v>18</v>
      </c>
      <c r="E7" s="32">
        <v>0.998</v>
      </c>
      <c r="F7" s="32">
        <f t="shared" si="0"/>
        <v>5.1397000000000004</v>
      </c>
      <c r="G7" s="44">
        <v>3.18</v>
      </c>
      <c r="H7" s="33" t="s">
        <v>18</v>
      </c>
      <c r="I7" s="34">
        <v>4.4200000000000003E-2</v>
      </c>
      <c r="J7" s="34">
        <f t="shared" si="1"/>
        <v>0.14055600000000001</v>
      </c>
      <c r="K7" s="35">
        <f t="shared" si="2"/>
        <v>5.2802560000000005</v>
      </c>
    </row>
    <row r="8" spans="1:19" ht="20" customHeight="1">
      <c r="A8" s="51" t="s">
        <v>16</v>
      </c>
      <c r="B8" s="63" t="s">
        <v>61</v>
      </c>
      <c r="C8" s="47">
        <v>4.57</v>
      </c>
      <c r="D8" s="31" t="s">
        <v>18</v>
      </c>
      <c r="E8" s="32">
        <v>1.01</v>
      </c>
      <c r="F8" s="32">
        <f t="shared" si="0"/>
        <v>4.6157000000000004</v>
      </c>
      <c r="G8" s="44">
        <v>2.41</v>
      </c>
      <c r="H8" s="33" t="s">
        <v>18</v>
      </c>
      <c r="I8" s="34">
        <v>4.4200000000000003E-2</v>
      </c>
      <c r="J8" s="34">
        <f t="shared" si="1"/>
        <v>0.10652200000000002</v>
      </c>
      <c r="K8" s="35">
        <f t="shared" si="2"/>
        <v>4.7222220000000004</v>
      </c>
    </row>
    <row r="9" spans="1:19" ht="20" customHeight="1">
      <c r="A9" s="51" t="s">
        <v>16</v>
      </c>
      <c r="B9" s="63" t="s">
        <v>62</v>
      </c>
      <c r="C9" s="47">
        <v>5.33</v>
      </c>
      <c r="D9" s="31" t="s">
        <v>18</v>
      </c>
      <c r="E9" s="32">
        <v>1.02</v>
      </c>
      <c r="F9" s="32">
        <f t="shared" si="0"/>
        <v>5.4366000000000003</v>
      </c>
      <c r="G9" s="44">
        <v>3.03</v>
      </c>
      <c r="H9" s="33" t="s">
        <v>18</v>
      </c>
      <c r="I9" s="34">
        <v>4.4200000000000003E-2</v>
      </c>
      <c r="J9" s="34">
        <f t="shared" si="1"/>
        <v>0.13392599999999999</v>
      </c>
      <c r="K9" s="35">
        <f t="shared" si="2"/>
        <v>5.5705260000000001</v>
      </c>
    </row>
    <row r="10" spans="1:19" ht="20" customHeight="1">
      <c r="A10" s="51" t="s">
        <v>24</v>
      </c>
      <c r="B10" s="63" t="s">
        <v>23</v>
      </c>
      <c r="C10" s="47">
        <v>5.68</v>
      </c>
      <c r="D10" s="31" t="s">
        <v>18</v>
      </c>
      <c r="E10" s="32">
        <v>0.99299999999999999</v>
      </c>
      <c r="F10" s="32">
        <f t="shared" si="0"/>
        <v>5.6402399999999995</v>
      </c>
      <c r="G10" s="44">
        <f>(SUM(G2:G9))/8</f>
        <v>3.15625</v>
      </c>
      <c r="H10" s="33" t="s">
        <v>18</v>
      </c>
      <c r="I10" s="34">
        <v>4.4200000000000003E-2</v>
      </c>
      <c r="J10" s="34">
        <f t="shared" si="1"/>
        <v>0.13950625</v>
      </c>
      <c r="K10" s="35">
        <f t="shared" si="2"/>
        <v>5.7797462499999996</v>
      </c>
    </row>
    <row r="11" spans="1:19" ht="20" customHeight="1">
      <c r="A11" s="51" t="s">
        <v>63</v>
      </c>
      <c r="B11" s="63" t="s">
        <v>64</v>
      </c>
      <c r="C11" s="47">
        <v>5.87</v>
      </c>
      <c r="D11" s="31" t="s">
        <v>18</v>
      </c>
      <c r="E11" s="32">
        <v>0.99</v>
      </c>
      <c r="F11" s="32">
        <f t="shared" si="0"/>
        <v>5.8113000000000001</v>
      </c>
      <c r="G11" s="44">
        <v>2.2400000000000002</v>
      </c>
      <c r="H11" s="33" t="s">
        <v>18</v>
      </c>
      <c r="I11" s="34">
        <v>4.4200000000000003E-2</v>
      </c>
      <c r="J11" s="34">
        <f t="shared" si="1"/>
        <v>9.9008000000000013E-2</v>
      </c>
      <c r="K11" s="35">
        <f t="shared" si="2"/>
        <v>5.9103080000000006</v>
      </c>
    </row>
    <row r="12" spans="1:19" ht="20" customHeight="1">
      <c r="A12" s="51" t="s">
        <v>63</v>
      </c>
      <c r="B12" s="63" t="s">
        <v>65</v>
      </c>
      <c r="C12" s="47">
        <v>5.41</v>
      </c>
      <c r="D12" s="31" t="s">
        <v>18</v>
      </c>
      <c r="E12" s="32">
        <v>0.995</v>
      </c>
      <c r="F12" s="32">
        <f t="shared" si="0"/>
        <v>5.3829500000000001</v>
      </c>
      <c r="G12" s="44">
        <v>2.2400000000000002</v>
      </c>
      <c r="H12" s="33" t="s">
        <v>18</v>
      </c>
      <c r="I12" s="34">
        <v>4.4200000000000003E-2</v>
      </c>
      <c r="J12" s="34">
        <f t="shared" si="1"/>
        <v>9.9008000000000013E-2</v>
      </c>
      <c r="K12" s="35">
        <f t="shared" si="2"/>
        <v>5.4819580000000006</v>
      </c>
    </row>
    <row r="13" spans="1:19" ht="20" customHeight="1">
      <c r="A13" s="51" t="s">
        <v>63</v>
      </c>
      <c r="B13" s="63" t="s">
        <v>66</v>
      </c>
      <c r="C13" s="47">
        <v>5.29</v>
      </c>
      <c r="D13" s="31" t="s">
        <v>18</v>
      </c>
      <c r="E13" s="32">
        <v>1.01</v>
      </c>
      <c r="F13" s="32">
        <f t="shared" si="0"/>
        <v>5.3429000000000002</v>
      </c>
      <c r="G13" s="44">
        <v>2.2400000000000002</v>
      </c>
      <c r="H13" s="33" t="s">
        <v>18</v>
      </c>
      <c r="I13" s="34">
        <v>4.4200000000000003E-2</v>
      </c>
      <c r="J13" s="34">
        <f t="shared" si="1"/>
        <v>9.9008000000000013E-2</v>
      </c>
      <c r="K13" s="35">
        <f t="shared" si="2"/>
        <v>5.4419080000000006</v>
      </c>
    </row>
    <row r="14" spans="1:19" ht="20" customHeight="1">
      <c r="A14" s="51" t="s">
        <v>63</v>
      </c>
      <c r="B14" s="63" t="s">
        <v>67</v>
      </c>
      <c r="C14" s="47">
        <v>5.38</v>
      </c>
      <c r="D14" s="31" t="s">
        <v>18</v>
      </c>
      <c r="E14" s="32">
        <v>0.99299999999999999</v>
      </c>
      <c r="F14" s="32">
        <f t="shared" si="0"/>
        <v>5.3423400000000001</v>
      </c>
      <c r="G14" s="44">
        <v>2.2400000000000002</v>
      </c>
      <c r="H14" s="33" t="s">
        <v>18</v>
      </c>
      <c r="I14" s="34">
        <v>4.4200000000000003E-2</v>
      </c>
      <c r="J14" s="34">
        <f t="shared" si="1"/>
        <v>9.9008000000000013E-2</v>
      </c>
      <c r="K14" s="35">
        <f t="shared" si="2"/>
        <v>5.4413480000000005</v>
      </c>
    </row>
    <row r="15" spans="1:19" ht="20" customHeight="1">
      <c r="A15" s="51" t="s">
        <v>63</v>
      </c>
      <c r="B15" s="63" t="s">
        <v>68</v>
      </c>
      <c r="C15" s="47">
        <v>5.87</v>
      </c>
      <c r="D15" s="31" t="s">
        <v>18</v>
      </c>
      <c r="E15" s="32">
        <v>0.99299999999999999</v>
      </c>
      <c r="F15" s="32">
        <f t="shared" si="0"/>
        <v>5.8289100000000005</v>
      </c>
      <c r="G15" s="44">
        <v>2.2400000000000002</v>
      </c>
      <c r="H15" s="33" t="s">
        <v>18</v>
      </c>
      <c r="I15" s="34">
        <v>4.4200000000000003E-2</v>
      </c>
      <c r="J15" s="34">
        <f t="shared" si="1"/>
        <v>9.9008000000000013E-2</v>
      </c>
      <c r="K15" s="35">
        <f t="shared" si="2"/>
        <v>5.9279180000000009</v>
      </c>
    </row>
    <row r="16" spans="1:19" ht="20" customHeight="1">
      <c r="A16" s="51" t="s">
        <v>63</v>
      </c>
      <c r="B16" s="63" t="s">
        <v>69</v>
      </c>
      <c r="C16" s="47">
        <v>5.41</v>
      </c>
      <c r="D16" s="31" t="s">
        <v>18</v>
      </c>
      <c r="E16" s="32">
        <v>0.995</v>
      </c>
      <c r="F16" s="32">
        <f t="shared" si="0"/>
        <v>5.3829500000000001</v>
      </c>
      <c r="G16" s="44">
        <v>2.2400000000000002</v>
      </c>
      <c r="H16" s="33" t="s">
        <v>18</v>
      </c>
      <c r="I16" s="34">
        <v>4.4200000000000003E-2</v>
      </c>
      <c r="J16" s="34">
        <f t="shared" si="1"/>
        <v>9.9008000000000013E-2</v>
      </c>
      <c r="K16" s="35">
        <f t="shared" si="2"/>
        <v>5.4819580000000006</v>
      </c>
    </row>
    <row r="17" spans="1:11" ht="20" customHeight="1">
      <c r="A17" s="51" t="s">
        <v>63</v>
      </c>
      <c r="B17" s="63" t="s">
        <v>70</v>
      </c>
      <c r="C17" s="47">
        <v>5.29</v>
      </c>
      <c r="D17" s="31" t="s">
        <v>18</v>
      </c>
      <c r="E17" s="32">
        <v>1.01</v>
      </c>
      <c r="F17" s="32">
        <f t="shared" si="0"/>
        <v>5.3429000000000002</v>
      </c>
      <c r="G17" s="44">
        <v>2.2400000000000002</v>
      </c>
      <c r="H17" s="33" t="s">
        <v>18</v>
      </c>
      <c r="I17" s="34">
        <v>4.4200000000000003E-2</v>
      </c>
      <c r="J17" s="34">
        <f t="shared" si="1"/>
        <v>9.9008000000000013E-2</v>
      </c>
      <c r="K17" s="35">
        <f t="shared" si="2"/>
        <v>5.4419080000000006</v>
      </c>
    </row>
    <row r="18" spans="1:11" ht="20" customHeight="1">
      <c r="A18" s="51" t="s">
        <v>63</v>
      </c>
      <c r="B18" s="63" t="s">
        <v>71</v>
      </c>
      <c r="C18" s="47">
        <v>5.38</v>
      </c>
      <c r="D18" s="31" t="s">
        <v>18</v>
      </c>
      <c r="E18" s="32">
        <v>0.99299999999999999</v>
      </c>
      <c r="F18" s="32">
        <f t="shared" si="0"/>
        <v>5.3423400000000001</v>
      </c>
      <c r="G18" s="44">
        <v>2.2400000000000002</v>
      </c>
      <c r="H18" s="33" t="s">
        <v>18</v>
      </c>
      <c r="I18" s="34">
        <v>4.4200000000000003E-2</v>
      </c>
      <c r="J18" s="34">
        <f t="shared" si="1"/>
        <v>9.9008000000000013E-2</v>
      </c>
      <c r="K18" s="35">
        <f t="shared" si="2"/>
        <v>5.4413480000000005</v>
      </c>
    </row>
    <row r="19" spans="1:11" ht="20" customHeight="1">
      <c r="A19" s="51" t="s">
        <v>100</v>
      </c>
      <c r="B19" s="63"/>
      <c r="C19" s="47">
        <v>5.29</v>
      </c>
      <c r="D19" s="31" t="s">
        <v>18</v>
      </c>
      <c r="E19" s="32">
        <v>1.01</v>
      </c>
      <c r="F19" s="32">
        <f t="shared" si="0"/>
        <v>5.3429000000000002</v>
      </c>
      <c r="G19" s="44">
        <v>1.2</v>
      </c>
      <c r="H19" s="33" t="s">
        <v>18</v>
      </c>
      <c r="I19" s="34">
        <v>4.4200000000000003E-2</v>
      </c>
      <c r="J19" s="34">
        <f>G19*I19</f>
        <v>5.3040000000000004E-2</v>
      </c>
      <c r="K19" s="35">
        <f t="shared" si="2"/>
        <v>5.3959400000000004</v>
      </c>
    </row>
    <row r="20" spans="1:11" ht="20" customHeight="1">
      <c r="A20" s="51" t="s">
        <v>101</v>
      </c>
      <c r="B20" s="63">
        <v>300</v>
      </c>
      <c r="C20" s="47">
        <v>5.87</v>
      </c>
      <c r="D20" s="31" t="s">
        <v>18</v>
      </c>
      <c r="E20" s="32">
        <v>0.99</v>
      </c>
      <c r="F20" s="32">
        <f t="shared" si="0"/>
        <v>5.8113000000000001</v>
      </c>
      <c r="G20" s="44">
        <v>1.2</v>
      </c>
      <c r="H20" s="33" t="s">
        <v>18</v>
      </c>
      <c r="I20" s="34">
        <v>4.4200000000000003E-2</v>
      </c>
      <c r="J20" s="34">
        <f t="shared" si="1"/>
        <v>5.3040000000000004E-2</v>
      </c>
      <c r="K20" s="35">
        <f t="shared" si="2"/>
        <v>5.8643400000000003</v>
      </c>
    </row>
    <row r="21" spans="1:11" ht="20" customHeight="1">
      <c r="A21" s="51" t="s">
        <v>101</v>
      </c>
      <c r="B21" s="63">
        <v>320</v>
      </c>
      <c r="C21" s="47">
        <v>5.8</v>
      </c>
      <c r="D21" s="31" t="s">
        <v>18</v>
      </c>
      <c r="E21" s="32">
        <v>0.996</v>
      </c>
      <c r="F21" s="32">
        <f t="shared" si="0"/>
        <v>5.7767999999999997</v>
      </c>
      <c r="G21" s="44">
        <v>1.2</v>
      </c>
      <c r="H21" s="33" t="s">
        <v>18</v>
      </c>
      <c r="I21" s="34">
        <v>4.4200000000000003E-2</v>
      </c>
      <c r="J21" s="34">
        <f t="shared" si="1"/>
        <v>5.3040000000000004E-2</v>
      </c>
      <c r="K21" s="35">
        <f t="shared" si="2"/>
        <v>5.8298399999999999</v>
      </c>
    </row>
    <row r="22" spans="1:11" ht="20" customHeight="1">
      <c r="A22" s="51" t="s">
        <v>101</v>
      </c>
      <c r="B22" s="63">
        <v>340</v>
      </c>
      <c r="C22" s="47">
        <v>5.7</v>
      </c>
      <c r="D22" s="31" t="s">
        <v>18</v>
      </c>
      <c r="E22" s="32">
        <v>0.99399999999999999</v>
      </c>
      <c r="F22" s="32">
        <f t="shared" si="0"/>
        <v>5.6657999999999999</v>
      </c>
      <c r="G22" s="44">
        <v>1.2</v>
      </c>
      <c r="H22" s="33" t="s">
        <v>18</v>
      </c>
      <c r="I22" s="34">
        <v>4.4200000000000003E-2</v>
      </c>
      <c r="J22" s="34">
        <f t="shared" si="1"/>
        <v>5.3040000000000004E-2</v>
      </c>
      <c r="K22" s="35">
        <f t="shared" si="2"/>
        <v>5.7188400000000001</v>
      </c>
    </row>
    <row r="23" spans="1:11" ht="20" customHeight="1">
      <c r="A23" s="51" t="s">
        <v>101</v>
      </c>
      <c r="B23" s="63">
        <v>500</v>
      </c>
      <c r="C23" s="47">
        <v>5.41</v>
      </c>
      <c r="D23" s="31" t="s">
        <v>18</v>
      </c>
      <c r="E23" s="32">
        <v>9.9499999999999993</v>
      </c>
      <c r="F23" s="32">
        <f t="shared" si="0"/>
        <v>53.829499999999996</v>
      </c>
      <c r="G23" s="44">
        <v>1.2</v>
      </c>
      <c r="H23" s="33" t="s">
        <v>18</v>
      </c>
      <c r="I23" s="34">
        <v>4.4200000000000003E-2</v>
      </c>
      <c r="J23" s="34">
        <f t="shared" si="1"/>
        <v>5.3040000000000004E-2</v>
      </c>
      <c r="K23" s="35">
        <f t="shared" si="2"/>
        <v>53.882539999999999</v>
      </c>
    </row>
    <row r="24" spans="1:11" ht="20" customHeight="1">
      <c r="A24" s="51" t="s">
        <v>101</v>
      </c>
      <c r="B24" s="63">
        <v>600</v>
      </c>
      <c r="C24" s="47">
        <v>5.29</v>
      </c>
      <c r="D24" s="31" t="s">
        <v>18</v>
      </c>
      <c r="E24" s="32">
        <v>1.01</v>
      </c>
      <c r="F24" s="32">
        <f t="shared" si="0"/>
        <v>5.3429000000000002</v>
      </c>
      <c r="G24" s="44">
        <v>1.2</v>
      </c>
      <c r="H24" s="33" t="s">
        <v>18</v>
      </c>
      <c r="I24" s="34">
        <v>4.4200000000000003E-2</v>
      </c>
      <c r="J24" s="34">
        <f t="shared" si="1"/>
        <v>5.3040000000000004E-2</v>
      </c>
      <c r="K24" s="35">
        <f t="shared" si="2"/>
        <v>5.3959400000000004</v>
      </c>
    </row>
    <row r="25" spans="1:11" ht="20" customHeight="1">
      <c r="A25" s="51" t="s">
        <v>73</v>
      </c>
      <c r="B25" s="63" t="s">
        <v>98</v>
      </c>
      <c r="C25" s="47">
        <v>5.87</v>
      </c>
      <c r="D25" s="31" t="s">
        <v>18</v>
      </c>
      <c r="E25" s="32">
        <v>0.95399999999999996</v>
      </c>
      <c r="F25" s="32">
        <f t="shared" si="0"/>
        <v>5.5999799999999995</v>
      </c>
      <c r="G25" s="44">
        <v>1.34</v>
      </c>
      <c r="H25" s="33" t="s">
        <v>18</v>
      </c>
      <c r="I25" s="34">
        <v>4.4200000000000003E-2</v>
      </c>
      <c r="J25" s="34">
        <f t="shared" si="1"/>
        <v>5.922800000000001E-2</v>
      </c>
      <c r="K25" s="35">
        <f t="shared" si="2"/>
        <v>5.6592079999999996</v>
      </c>
    </row>
    <row r="26" spans="1:11" ht="20" customHeight="1">
      <c r="A26" s="56"/>
      <c r="C26"/>
      <c r="G26"/>
    </row>
    <row r="27" spans="1:11" ht="20" customHeight="1">
      <c r="A27" s="56"/>
      <c r="C27"/>
      <c r="G27"/>
    </row>
    <row r="28" spans="1:11" ht="20" customHeight="1">
      <c r="A28" s="56"/>
      <c r="C28"/>
      <c r="G28"/>
    </row>
    <row r="29" spans="1:11" ht="20" customHeight="1">
      <c r="A29" s="56"/>
      <c r="C29"/>
      <c r="G29"/>
    </row>
    <row r="30" spans="1:11" ht="20" customHeight="1">
      <c r="A30" s="56"/>
      <c r="C30"/>
      <c r="G30"/>
    </row>
    <row r="31" spans="1:11" ht="20" customHeight="1">
      <c r="A31" s="56"/>
      <c r="C31"/>
      <c r="G31"/>
    </row>
    <row r="32" spans="1:11" ht="20" customHeight="1">
      <c r="A32" s="56"/>
      <c r="C32"/>
      <c r="G32"/>
    </row>
    <row r="33" spans="1:7" ht="20" customHeight="1">
      <c r="A33" s="56"/>
      <c r="C33"/>
      <c r="G33"/>
    </row>
    <row r="34" spans="1:7" ht="20" customHeight="1">
      <c r="A34" s="56"/>
      <c r="C34"/>
      <c r="G34"/>
    </row>
    <row r="35" spans="1:7" ht="20" customHeight="1">
      <c r="A35" s="56"/>
      <c r="C35"/>
      <c r="G35"/>
    </row>
    <row r="36" spans="1:7" ht="20" customHeight="1">
      <c r="A36" s="56"/>
      <c r="C36"/>
      <c r="G36"/>
    </row>
    <row r="37" spans="1:7" ht="20" customHeight="1">
      <c r="A37" s="56"/>
      <c r="C37"/>
      <c r="G37"/>
    </row>
    <row r="38" spans="1:7" ht="20" customHeight="1">
      <c r="A38" s="56"/>
      <c r="C38"/>
      <c r="G38"/>
    </row>
    <row r="39" spans="1:7" ht="20" customHeight="1">
      <c r="A39" s="56"/>
      <c r="C39"/>
      <c r="G39"/>
    </row>
    <row r="40" spans="1:7" ht="20" customHeight="1">
      <c r="A40" s="56"/>
      <c r="C40"/>
      <c r="G40"/>
    </row>
    <row r="41" spans="1:7" ht="20" customHeight="1">
      <c r="A41" s="56"/>
      <c r="C41"/>
      <c r="G41"/>
    </row>
    <row r="42" spans="1:7" ht="20" customHeight="1">
      <c r="A42" s="56"/>
      <c r="C42"/>
      <c r="G42"/>
    </row>
    <row r="43" spans="1:7" ht="20" customHeight="1">
      <c r="A43" s="56"/>
      <c r="C43"/>
      <c r="G43"/>
    </row>
    <row r="44" spans="1:7" ht="20" customHeight="1">
      <c r="A44" s="56"/>
      <c r="C44"/>
      <c r="G44"/>
    </row>
    <row r="45" spans="1:7">
      <c r="A45" s="56"/>
      <c r="C45"/>
      <c r="G45"/>
    </row>
    <row r="46" spans="1:7">
      <c r="A46" s="56"/>
      <c r="C46"/>
      <c r="G46"/>
    </row>
  </sheetData>
  <sheetProtection algorithmName="SHA-512" hashValue="IK5UIKC4YA7wVH5t2xpY/YNALktAD42zJhfdNYtKSL28ssrb7u6OAoShdXNIhPbhY/HdvZFNK6Cn+vnO28qhuQ==" saltValue="fYzQgrWPXRinTiif96z00A==" spinCount="100000" sheet="1" objects="1" scenarios="1" formatCells="0" formatColumns="0" formatRow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4"/>
  <sheetViews>
    <sheetView topLeftCell="A13" workbookViewId="0">
      <selection activeCell="A38" sqref="A38"/>
    </sheetView>
  </sheetViews>
  <sheetFormatPr baseColWidth="10" defaultColWidth="8.83203125" defaultRowHeight="15"/>
  <cols>
    <col min="1" max="1" width="22.6640625" style="57" customWidth="1"/>
    <col min="2" max="2" width="20.1640625" style="56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82</v>
      </c>
      <c r="B2" s="49" t="s">
        <v>17</v>
      </c>
      <c r="C2" s="46">
        <v>2.12</v>
      </c>
      <c r="D2" s="36" t="s">
        <v>18</v>
      </c>
      <c r="E2" s="37">
        <v>2.2799999999999998</v>
      </c>
      <c r="F2" s="37">
        <f t="shared" ref="F2:F38" si="0">C2*E2</f>
        <v>4.8335999999999997</v>
      </c>
      <c r="G2" s="45">
        <v>2.09</v>
      </c>
      <c r="H2" s="38" t="s">
        <v>18</v>
      </c>
      <c r="I2" s="39">
        <v>4.4200000000000003E-2</v>
      </c>
      <c r="J2" s="39">
        <f t="shared" ref="J2:J38" si="1">G2*I2</f>
        <v>9.2378000000000002E-2</v>
      </c>
      <c r="K2" s="40">
        <f t="shared" ref="K2:K38" si="2">J2+F2</f>
        <v>4.9259779999999997</v>
      </c>
      <c r="Q2" s="1"/>
      <c r="S2" s="1"/>
    </row>
    <row r="3" spans="1:19" ht="20" customHeight="1">
      <c r="A3" s="51" t="s">
        <v>82</v>
      </c>
      <c r="B3" s="51" t="s">
        <v>19</v>
      </c>
      <c r="C3" s="47">
        <v>2.12</v>
      </c>
      <c r="D3" s="31" t="s">
        <v>18</v>
      </c>
      <c r="E3" s="32">
        <v>2.2799999999999998</v>
      </c>
      <c r="F3" s="32">
        <f t="shared" si="0"/>
        <v>4.8335999999999997</v>
      </c>
      <c r="G3" s="44">
        <v>1.39</v>
      </c>
      <c r="H3" s="33" t="s">
        <v>18</v>
      </c>
      <c r="I3" s="34">
        <v>4.4200000000000003E-2</v>
      </c>
      <c r="J3" s="34">
        <f t="shared" si="1"/>
        <v>6.1438E-2</v>
      </c>
      <c r="K3" s="35">
        <f t="shared" si="2"/>
        <v>4.8950379999999996</v>
      </c>
    </row>
    <row r="4" spans="1:19" ht="20" customHeight="1">
      <c r="A4" s="51" t="s">
        <v>82</v>
      </c>
      <c r="B4" s="51" t="s">
        <v>20</v>
      </c>
      <c r="C4" s="47">
        <v>2.12</v>
      </c>
      <c r="D4" s="31" t="s">
        <v>18</v>
      </c>
      <c r="E4" s="32">
        <v>2.2799999999999998</v>
      </c>
      <c r="F4" s="32">
        <f t="shared" si="0"/>
        <v>4.8335999999999997</v>
      </c>
      <c r="G4" s="44">
        <v>1.97</v>
      </c>
      <c r="H4" s="33" t="s">
        <v>18</v>
      </c>
      <c r="I4" s="34">
        <v>4.4200000000000003E-2</v>
      </c>
      <c r="J4" s="34">
        <f t="shared" si="1"/>
        <v>8.7073999999999999E-2</v>
      </c>
      <c r="K4" s="35">
        <f t="shared" si="2"/>
        <v>4.920674</v>
      </c>
    </row>
    <row r="5" spans="1:19" ht="20" customHeight="1">
      <c r="A5" s="51" t="s">
        <v>82</v>
      </c>
      <c r="B5" s="51" t="s">
        <v>21</v>
      </c>
      <c r="C5" s="47">
        <v>2.12</v>
      </c>
      <c r="D5" s="31" t="s">
        <v>18</v>
      </c>
      <c r="E5" s="32">
        <v>2.2799999999999998</v>
      </c>
      <c r="F5" s="32">
        <f t="shared" si="0"/>
        <v>4.8335999999999997</v>
      </c>
      <c r="G5" s="44">
        <v>1.76</v>
      </c>
      <c r="H5" s="33" t="s">
        <v>18</v>
      </c>
      <c r="I5" s="34">
        <v>4.4200000000000003E-2</v>
      </c>
      <c r="J5" s="34">
        <f t="shared" si="1"/>
        <v>7.7792E-2</v>
      </c>
      <c r="K5" s="35">
        <f t="shared" si="2"/>
        <v>4.9113919999999993</v>
      </c>
    </row>
    <row r="6" spans="1:19" ht="20" customHeight="1">
      <c r="A6" s="51" t="s">
        <v>82</v>
      </c>
      <c r="B6" s="51" t="s">
        <v>22</v>
      </c>
      <c r="C6" s="47">
        <v>2.12</v>
      </c>
      <c r="D6" s="31" t="s">
        <v>18</v>
      </c>
      <c r="E6" s="32">
        <v>2.2799999999999998</v>
      </c>
      <c r="F6" s="32">
        <f t="shared" si="0"/>
        <v>4.8335999999999997</v>
      </c>
      <c r="G6" s="44">
        <v>2.2599999999999998</v>
      </c>
      <c r="H6" s="33" t="s">
        <v>18</v>
      </c>
      <c r="I6" s="34">
        <v>4.4200000000000003E-2</v>
      </c>
      <c r="J6" s="34">
        <f t="shared" si="1"/>
        <v>9.9891999999999995E-2</v>
      </c>
      <c r="K6" s="35">
        <f t="shared" si="2"/>
        <v>4.9334919999999993</v>
      </c>
      <c r="L6" s="1"/>
    </row>
    <row r="7" spans="1:19" ht="20" customHeight="1">
      <c r="A7" s="51" t="s">
        <v>82</v>
      </c>
      <c r="B7" s="51" t="s">
        <v>23</v>
      </c>
      <c r="C7" s="47">
        <v>2.12</v>
      </c>
      <c r="D7" s="31" t="s">
        <v>18</v>
      </c>
      <c r="E7" s="32">
        <v>2.2799999999999998</v>
      </c>
      <c r="F7" s="32">
        <f t="shared" si="0"/>
        <v>4.8335999999999997</v>
      </c>
      <c r="G7" s="44">
        <v>1.77</v>
      </c>
      <c r="H7" s="33" t="s">
        <v>18</v>
      </c>
      <c r="I7" s="34">
        <v>4.4200000000000003E-2</v>
      </c>
      <c r="J7" s="34">
        <f t="shared" si="1"/>
        <v>7.8234000000000012E-2</v>
      </c>
      <c r="K7" s="35">
        <f t="shared" si="2"/>
        <v>4.9118339999999998</v>
      </c>
    </row>
    <row r="8" spans="1:19" ht="20" customHeight="1">
      <c r="A8" s="51" t="s">
        <v>24</v>
      </c>
      <c r="B8" s="51" t="s">
        <v>23</v>
      </c>
      <c r="C8" s="47">
        <v>3.06</v>
      </c>
      <c r="D8" s="31" t="s">
        <v>18</v>
      </c>
      <c r="E8" s="32">
        <v>2.42</v>
      </c>
      <c r="F8" s="32">
        <f t="shared" si="0"/>
        <v>7.4051999999999998</v>
      </c>
      <c r="G8" s="44">
        <f>(SUM(G2:G7))/6</f>
        <v>1.8733333333333331</v>
      </c>
      <c r="H8" s="33" t="s">
        <v>18</v>
      </c>
      <c r="I8" s="34">
        <v>4.4200000000000003E-2</v>
      </c>
      <c r="J8" s="34">
        <f t="shared" si="1"/>
        <v>8.2801333333333324E-2</v>
      </c>
      <c r="K8" s="35">
        <f t="shared" si="2"/>
        <v>7.4880013333333331</v>
      </c>
    </row>
    <row r="9" spans="1:19" ht="20" customHeight="1">
      <c r="A9" s="51" t="s">
        <v>25</v>
      </c>
      <c r="B9" s="51" t="s">
        <v>26</v>
      </c>
      <c r="C9" s="47">
        <v>1.71</v>
      </c>
      <c r="D9" s="31" t="s">
        <v>18</v>
      </c>
      <c r="E9" s="32">
        <v>2.21</v>
      </c>
      <c r="F9" s="32">
        <f t="shared" si="0"/>
        <v>3.7790999999999997</v>
      </c>
      <c r="G9" s="44">
        <v>0.41</v>
      </c>
      <c r="H9" s="33" t="s">
        <v>18</v>
      </c>
      <c r="I9" s="34">
        <v>4.4200000000000003E-2</v>
      </c>
      <c r="J9" s="34">
        <f t="shared" si="1"/>
        <v>1.8121999999999999E-2</v>
      </c>
      <c r="K9" s="35">
        <f t="shared" si="2"/>
        <v>3.7972219999999997</v>
      </c>
    </row>
    <row r="10" spans="1:19" ht="20" customHeight="1">
      <c r="A10" s="51" t="s">
        <v>25</v>
      </c>
      <c r="B10" s="51" t="s">
        <v>27</v>
      </c>
      <c r="C10" s="47">
        <v>1.44</v>
      </c>
      <c r="D10" s="31" t="s">
        <v>18</v>
      </c>
      <c r="E10" s="32">
        <v>2.11</v>
      </c>
      <c r="F10" s="32">
        <f t="shared" si="0"/>
        <v>3.0383999999999998</v>
      </c>
      <c r="G10" s="44">
        <v>0.41</v>
      </c>
      <c r="H10" s="33" t="s">
        <v>18</v>
      </c>
      <c r="I10" s="34">
        <v>4.4200000000000003E-2</v>
      </c>
      <c r="J10" s="34">
        <f>G10*I10</f>
        <v>1.8121999999999999E-2</v>
      </c>
      <c r="K10" s="35">
        <f t="shared" si="2"/>
        <v>3.0565219999999997</v>
      </c>
    </row>
    <row r="11" spans="1:19" ht="20" customHeight="1">
      <c r="A11" s="51" t="s">
        <v>25</v>
      </c>
      <c r="B11" s="51" t="s">
        <v>28</v>
      </c>
      <c r="C11" s="47">
        <v>2.33</v>
      </c>
      <c r="D11" s="31" t="s">
        <v>18</v>
      </c>
      <c r="E11" s="32">
        <v>2.33</v>
      </c>
      <c r="F11" s="32">
        <f t="shared" si="0"/>
        <v>5.4289000000000005</v>
      </c>
      <c r="G11" s="44">
        <v>0.41</v>
      </c>
      <c r="H11" s="33" t="s">
        <v>18</v>
      </c>
      <c r="I11" s="34">
        <v>4.4200000000000003E-2</v>
      </c>
      <c r="J11" s="34">
        <f t="shared" si="1"/>
        <v>1.8121999999999999E-2</v>
      </c>
      <c r="K11" s="35">
        <f t="shared" si="2"/>
        <v>5.4470220000000005</v>
      </c>
    </row>
    <row r="12" spans="1:19" ht="20" customHeight="1">
      <c r="A12" s="51" t="s">
        <v>25</v>
      </c>
      <c r="B12" s="51" t="s">
        <v>29</v>
      </c>
      <c r="C12" s="47">
        <v>4.29</v>
      </c>
      <c r="D12" s="31" t="s">
        <v>18</v>
      </c>
      <c r="E12" s="32">
        <v>2.5</v>
      </c>
      <c r="F12" s="32">
        <f t="shared" si="0"/>
        <v>10.725</v>
      </c>
      <c r="G12" s="44">
        <v>0.41</v>
      </c>
      <c r="H12" s="33" t="s">
        <v>18</v>
      </c>
      <c r="I12" s="34">
        <v>4.4200000000000003E-2</v>
      </c>
      <c r="J12" s="34">
        <f t="shared" si="1"/>
        <v>1.8121999999999999E-2</v>
      </c>
      <c r="K12" s="35">
        <f t="shared" si="2"/>
        <v>10.743122</v>
      </c>
    </row>
    <row r="13" spans="1:19" ht="20" customHeight="1">
      <c r="A13" s="51" t="s">
        <v>25</v>
      </c>
      <c r="B13" s="51" t="s">
        <v>30</v>
      </c>
      <c r="C13" s="47">
        <v>2.33</v>
      </c>
      <c r="D13" s="31" t="s">
        <v>18</v>
      </c>
      <c r="E13" s="32">
        <v>2.44</v>
      </c>
      <c r="F13" s="32">
        <f t="shared" si="0"/>
        <v>5.6852</v>
      </c>
      <c r="G13" s="44">
        <v>0.41</v>
      </c>
      <c r="H13" s="33" t="s">
        <v>18</v>
      </c>
      <c r="I13" s="34">
        <v>4.4200000000000003E-2</v>
      </c>
      <c r="J13" s="34">
        <f t="shared" si="1"/>
        <v>1.8121999999999999E-2</v>
      </c>
      <c r="K13" s="35">
        <f t="shared" si="2"/>
        <v>5.703322</v>
      </c>
    </row>
    <row r="14" spans="1:19" ht="20" customHeight="1">
      <c r="A14" s="51" t="s">
        <v>25</v>
      </c>
      <c r="B14" s="51" t="s">
        <v>31</v>
      </c>
      <c r="C14" s="47">
        <v>3.16</v>
      </c>
      <c r="D14" s="31" t="s">
        <v>18</v>
      </c>
      <c r="E14" s="32">
        <v>2.4300000000000002</v>
      </c>
      <c r="F14" s="32">
        <f t="shared" si="0"/>
        <v>7.6788000000000007</v>
      </c>
      <c r="G14" s="44">
        <v>0.41</v>
      </c>
      <c r="H14" s="33" t="s">
        <v>18</v>
      </c>
      <c r="I14" s="34">
        <v>4.4200000000000003E-2</v>
      </c>
      <c r="J14" s="34">
        <f t="shared" si="1"/>
        <v>1.8121999999999999E-2</v>
      </c>
      <c r="K14" s="35">
        <f t="shared" si="2"/>
        <v>7.6969220000000007</v>
      </c>
    </row>
    <row r="15" spans="1:19" ht="20" customHeight="1">
      <c r="A15" s="51" t="s">
        <v>25</v>
      </c>
      <c r="B15" s="51" t="s">
        <v>32</v>
      </c>
      <c r="C15" s="47">
        <v>3.35</v>
      </c>
      <c r="D15" s="31" t="s">
        <v>18</v>
      </c>
      <c r="E15" s="32">
        <v>2.4500000000000002</v>
      </c>
      <c r="F15" s="32">
        <f t="shared" si="0"/>
        <v>8.2075000000000014</v>
      </c>
      <c r="G15" s="44">
        <v>0.41</v>
      </c>
      <c r="H15" s="33" t="s">
        <v>18</v>
      </c>
      <c r="I15" s="34">
        <v>4.4200000000000003E-2</v>
      </c>
      <c r="J15" s="34">
        <f t="shared" si="1"/>
        <v>1.8121999999999999E-2</v>
      </c>
      <c r="K15" s="35">
        <f t="shared" si="2"/>
        <v>8.2256220000000013</v>
      </c>
    </row>
    <row r="16" spans="1:19" ht="20" customHeight="1">
      <c r="A16" s="51" t="s">
        <v>33</v>
      </c>
      <c r="B16" s="51" t="s">
        <v>34</v>
      </c>
      <c r="C16" s="47">
        <v>1.96</v>
      </c>
      <c r="D16" s="31" t="s">
        <v>18</v>
      </c>
      <c r="E16" s="32">
        <v>2.2599999999999998</v>
      </c>
      <c r="F16" s="32">
        <f t="shared" si="0"/>
        <v>4.4295999999999998</v>
      </c>
      <c r="G16" s="44">
        <v>0.39</v>
      </c>
      <c r="H16" s="33" t="s">
        <v>18</v>
      </c>
      <c r="I16" s="34">
        <v>4.4200000000000003E-2</v>
      </c>
      <c r="J16" s="34">
        <f t="shared" si="1"/>
        <v>1.7238000000000003E-2</v>
      </c>
      <c r="K16" s="35">
        <f t="shared" si="2"/>
        <v>4.4468379999999996</v>
      </c>
    </row>
    <row r="17" spans="1:11" ht="20" customHeight="1">
      <c r="A17" s="51" t="s">
        <v>35</v>
      </c>
      <c r="B17" s="51" t="s">
        <v>36</v>
      </c>
      <c r="C17" s="47">
        <v>1.96</v>
      </c>
      <c r="D17" s="31" t="s">
        <v>18</v>
      </c>
      <c r="E17" s="32">
        <v>2.2599999999999998</v>
      </c>
      <c r="F17" s="32">
        <f t="shared" si="0"/>
        <v>4.4295999999999998</v>
      </c>
      <c r="G17" s="44">
        <v>0.39</v>
      </c>
      <c r="H17" s="33" t="s">
        <v>18</v>
      </c>
      <c r="I17" s="34">
        <v>4.4200000000000003E-2</v>
      </c>
      <c r="J17" s="34">
        <f t="shared" si="1"/>
        <v>1.7238000000000003E-2</v>
      </c>
      <c r="K17" s="35">
        <f t="shared" si="2"/>
        <v>4.4468379999999996</v>
      </c>
    </row>
    <row r="18" spans="1:11" ht="20" customHeight="1">
      <c r="A18" s="51" t="s">
        <v>37</v>
      </c>
      <c r="B18" s="51" t="s">
        <v>38</v>
      </c>
      <c r="C18" s="47">
        <v>1.96</v>
      </c>
      <c r="D18" s="31" t="s">
        <v>18</v>
      </c>
      <c r="E18" s="32">
        <v>2.2599999999999998</v>
      </c>
      <c r="F18" s="32">
        <f t="shared" si="0"/>
        <v>4.4295999999999998</v>
      </c>
      <c r="G18" s="44">
        <v>0.39</v>
      </c>
      <c r="H18" s="33" t="s">
        <v>18</v>
      </c>
      <c r="I18" s="34">
        <v>4.4200000000000003E-2</v>
      </c>
      <c r="J18" s="34">
        <f t="shared" si="1"/>
        <v>1.7238000000000003E-2</v>
      </c>
      <c r="K18" s="35">
        <f t="shared" si="2"/>
        <v>4.4468379999999996</v>
      </c>
    </row>
    <row r="19" spans="1:11" ht="20" customHeight="1">
      <c r="A19" s="51" t="s">
        <v>39</v>
      </c>
      <c r="B19" s="51" t="s">
        <v>40</v>
      </c>
      <c r="C19" s="47">
        <v>1.92</v>
      </c>
      <c r="D19" s="31" t="s">
        <v>18</v>
      </c>
      <c r="E19" s="32">
        <v>2.25</v>
      </c>
      <c r="F19" s="32">
        <f t="shared" si="0"/>
        <v>4.32</v>
      </c>
      <c r="G19" s="44">
        <v>1.1299999999999999</v>
      </c>
      <c r="H19" s="33" t="s">
        <v>18</v>
      </c>
      <c r="I19" s="34">
        <v>4.4200000000000003E-2</v>
      </c>
      <c r="J19" s="34">
        <f t="shared" si="1"/>
        <v>4.9945999999999997E-2</v>
      </c>
      <c r="K19" s="35">
        <f t="shared" si="2"/>
        <v>4.3699460000000006</v>
      </c>
    </row>
    <row r="20" spans="1:11" ht="20" customHeight="1">
      <c r="A20" s="51" t="s">
        <v>39</v>
      </c>
      <c r="B20" s="51" t="s">
        <v>41</v>
      </c>
      <c r="C20" s="47">
        <v>1.92</v>
      </c>
      <c r="D20" s="31" t="s">
        <v>18</v>
      </c>
      <c r="E20" s="32">
        <v>2.25</v>
      </c>
      <c r="F20" s="32">
        <f t="shared" si="0"/>
        <v>4.32</v>
      </c>
      <c r="G20" s="44">
        <v>1.1299999999999999</v>
      </c>
      <c r="H20" s="33" t="s">
        <v>18</v>
      </c>
      <c r="I20" s="34">
        <v>4.4200000000000003E-2</v>
      </c>
      <c r="J20" s="34">
        <f t="shared" si="1"/>
        <v>4.9945999999999997E-2</v>
      </c>
      <c r="K20" s="35">
        <f t="shared" si="2"/>
        <v>4.3699460000000006</v>
      </c>
    </row>
    <row r="21" spans="1:11" ht="20" customHeight="1">
      <c r="A21" s="51" t="s">
        <v>39</v>
      </c>
      <c r="B21" s="51" t="s">
        <v>42</v>
      </c>
      <c r="C21" s="47">
        <v>1.92</v>
      </c>
      <c r="D21" s="31" t="s">
        <v>18</v>
      </c>
      <c r="E21" s="32">
        <v>2.25</v>
      </c>
      <c r="F21" s="32">
        <f t="shared" si="0"/>
        <v>4.32</v>
      </c>
      <c r="G21" s="44">
        <v>1.1299999999999999</v>
      </c>
      <c r="H21" s="33" t="s">
        <v>18</v>
      </c>
      <c r="I21" s="34">
        <v>4.4200000000000003E-2</v>
      </c>
      <c r="J21" s="34">
        <f t="shared" si="1"/>
        <v>4.9945999999999997E-2</v>
      </c>
      <c r="K21" s="35">
        <f t="shared" si="2"/>
        <v>4.3699460000000006</v>
      </c>
    </row>
    <row r="22" spans="1:11" ht="20" customHeight="1">
      <c r="A22" s="51" t="s">
        <v>39</v>
      </c>
      <c r="B22" s="51" t="s">
        <v>43</v>
      </c>
      <c r="C22" s="47">
        <v>1.92</v>
      </c>
      <c r="D22" s="31" t="s">
        <v>18</v>
      </c>
      <c r="E22" s="32">
        <v>2.25</v>
      </c>
      <c r="F22" s="32">
        <f t="shared" si="0"/>
        <v>4.32</v>
      </c>
      <c r="G22" s="44">
        <v>1.1299999999999999</v>
      </c>
      <c r="H22" s="33" t="s">
        <v>18</v>
      </c>
      <c r="I22" s="34">
        <v>4.4200000000000003E-2</v>
      </c>
      <c r="J22" s="34">
        <f t="shared" si="1"/>
        <v>4.9945999999999997E-2</v>
      </c>
      <c r="K22" s="35">
        <f t="shared" si="2"/>
        <v>4.3699460000000006</v>
      </c>
    </row>
    <row r="23" spans="1:11" ht="20" customHeight="1">
      <c r="A23" s="51" t="s">
        <v>39</v>
      </c>
      <c r="B23" s="51" t="s">
        <v>44</v>
      </c>
      <c r="C23" s="47">
        <v>1.92</v>
      </c>
      <c r="D23" s="31" t="s">
        <v>18</v>
      </c>
      <c r="E23" s="32">
        <v>2.25</v>
      </c>
      <c r="F23" s="32">
        <f t="shared" si="0"/>
        <v>4.32</v>
      </c>
      <c r="G23" s="44">
        <v>1.1299999999999999</v>
      </c>
      <c r="H23" s="33" t="s">
        <v>18</v>
      </c>
      <c r="I23" s="34">
        <v>4.4200000000000003E-2</v>
      </c>
      <c r="J23" s="34">
        <f t="shared" si="1"/>
        <v>4.9945999999999997E-2</v>
      </c>
      <c r="K23" s="35">
        <f t="shared" si="2"/>
        <v>4.3699460000000006</v>
      </c>
    </row>
    <row r="24" spans="1:11" ht="20" customHeight="1">
      <c r="A24" s="51" t="s">
        <v>39</v>
      </c>
      <c r="B24" s="51" t="s">
        <v>45</v>
      </c>
      <c r="C24" s="47">
        <v>1.92</v>
      </c>
      <c r="D24" s="31" t="s">
        <v>18</v>
      </c>
      <c r="E24" s="32">
        <v>2.25</v>
      </c>
      <c r="F24" s="32">
        <f t="shared" si="0"/>
        <v>4.32</v>
      </c>
      <c r="G24" s="44">
        <v>1.1299999999999999</v>
      </c>
      <c r="H24" s="33" t="s">
        <v>18</v>
      </c>
      <c r="I24" s="34">
        <v>4.4200000000000003E-2</v>
      </c>
      <c r="J24" s="34">
        <f t="shared" si="1"/>
        <v>4.9945999999999997E-2</v>
      </c>
      <c r="K24" s="35">
        <f t="shared" si="2"/>
        <v>4.3699460000000006</v>
      </c>
    </row>
    <row r="25" spans="1:11" ht="20" customHeight="1">
      <c r="A25" s="51" t="s">
        <v>46</v>
      </c>
      <c r="B25" s="51" t="s">
        <v>23</v>
      </c>
      <c r="C25" s="47">
        <v>3.06</v>
      </c>
      <c r="D25" s="31" t="s">
        <v>18</v>
      </c>
      <c r="E25" s="32">
        <v>2.42</v>
      </c>
      <c r="F25" s="32">
        <f t="shared" si="0"/>
        <v>7.4051999999999998</v>
      </c>
      <c r="G25" s="44">
        <f>(SUM(G19:G24))/6</f>
        <v>1.1299999999999999</v>
      </c>
      <c r="H25" s="33" t="s">
        <v>18</v>
      </c>
      <c r="I25" s="34">
        <v>4.4200000000000003E-2</v>
      </c>
      <c r="J25" s="34">
        <f t="shared" si="1"/>
        <v>4.9945999999999997E-2</v>
      </c>
      <c r="K25" s="35">
        <f t="shared" si="2"/>
        <v>7.4551460000000001</v>
      </c>
    </row>
    <row r="26" spans="1:11" ht="20" customHeight="1">
      <c r="A26" s="51" t="s">
        <v>47</v>
      </c>
      <c r="B26" s="51" t="s">
        <v>23</v>
      </c>
      <c r="C26" s="47">
        <v>3.06</v>
      </c>
      <c r="D26" s="31" t="s">
        <v>18</v>
      </c>
      <c r="E26" s="32">
        <v>2.42</v>
      </c>
      <c r="F26" s="32">
        <f t="shared" si="0"/>
        <v>7.4051999999999998</v>
      </c>
      <c r="G26" s="44">
        <v>3.5</v>
      </c>
      <c r="H26" s="33" t="s">
        <v>18</v>
      </c>
      <c r="I26" s="34">
        <v>4.4200000000000003E-2</v>
      </c>
      <c r="J26" s="34">
        <f t="shared" si="1"/>
        <v>0.1547</v>
      </c>
      <c r="K26" s="35">
        <f t="shared" si="2"/>
        <v>7.5598999999999998</v>
      </c>
    </row>
    <row r="27" spans="1:11" ht="20" customHeight="1">
      <c r="A27" s="51" t="s">
        <v>48</v>
      </c>
      <c r="B27" s="51" t="s">
        <v>49</v>
      </c>
      <c r="C27" s="47">
        <v>2.0299999999999998</v>
      </c>
      <c r="D27" s="31" t="s">
        <v>18</v>
      </c>
      <c r="E27" s="32">
        <v>2.27</v>
      </c>
      <c r="F27" s="32">
        <f t="shared" si="0"/>
        <v>4.6080999999999994</v>
      </c>
      <c r="G27" s="44">
        <v>0.65</v>
      </c>
      <c r="H27" s="33" t="s">
        <v>18</v>
      </c>
      <c r="I27" s="34">
        <v>4.4200000000000003E-2</v>
      </c>
      <c r="J27" s="34">
        <f t="shared" si="1"/>
        <v>2.8730000000000002E-2</v>
      </c>
      <c r="K27" s="35">
        <f t="shared" si="2"/>
        <v>4.6368299999999998</v>
      </c>
    </row>
    <row r="28" spans="1:11" ht="20" customHeight="1">
      <c r="A28" s="51" t="s">
        <v>48</v>
      </c>
      <c r="B28" s="51" t="s">
        <v>50</v>
      </c>
      <c r="C28" s="47">
        <v>2.0299999999999998</v>
      </c>
      <c r="D28" s="31" t="s">
        <v>18</v>
      </c>
      <c r="E28" s="32">
        <v>2.27</v>
      </c>
      <c r="F28" s="32">
        <f t="shared" si="0"/>
        <v>4.6080999999999994</v>
      </c>
      <c r="G28" s="44">
        <v>0.61</v>
      </c>
      <c r="H28" s="33" t="s">
        <v>18</v>
      </c>
      <c r="I28" s="34">
        <v>4.4200000000000003E-2</v>
      </c>
      <c r="J28" s="34">
        <f t="shared" si="1"/>
        <v>2.6962E-2</v>
      </c>
      <c r="K28" s="35">
        <f t="shared" si="2"/>
        <v>4.6350619999999996</v>
      </c>
    </row>
    <row r="29" spans="1:11" ht="20" customHeight="1">
      <c r="A29" s="51" t="s">
        <v>48</v>
      </c>
      <c r="B29" s="51" t="s">
        <v>51</v>
      </c>
      <c r="C29" s="47">
        <v>2.0299999999999998</v>
      </c>
      <c r="D29" s="31" t="s">
        <v>18</v>
      </c>
      <c r="E29" s="32">
        <v>2.27</v>
      </c>
      <c r="F29" s="32">
        <f t="shared" si="0"/>
        <v>4.6080999999999994</v>
      </c>
      <c r="G29" s="44">
        <v>0.61</v>
      </c>
      <c r="H29" s="33" t="s">
        <v>18</v>
      </c>
      <c r="I29" s="34">
        <v>4.4200000000000003E-2</v>
      </c>
      <c r="J29" s="34">
        <f t="shared" si="1"/>
        <v>2.6962E-2</v>
      </c>
      <c r="K29" s="35">
        <f t="shared" si="2"/>
        <v>4.6350619999999996</v>
      </c>
    </row>
    <row r="30" spans="1:11" ht="20" customHeight="1">
      <c r="A30" s="51" t="s">
        <v>48</v>
      </c>
      <c r="B30" s="51" t="s">
        <v>52</v>
      </c>
      <c r="C30" s="47">
        <v>2.0299999999999998</v>
      </c>
      <c r="D30" s="31" t="s">
        <v>18</v>
      </c>
      <c r="E30" s="32">
        <v>2.27</v>
      </c>
      <c r="F30" s="32">
        <f t="shared" si="0"/>
        <v>4.6080999999999994</v>
      </c>
      <c r="G30" s="44">
        <v>0.61</v>
      </c>
      <c r="H30" s="33" t="s">
        <v>18</v>
      </c>
      <c r="I30" s="34">
        <v>4.4200000000000003E-2</v>
      </c>
      <c r="J30" s="34">
        <f t="shared" si="1"/>
        <v>2.6962E-2</v>
      </c>
      <c r="K30" s="35">
        <f t="shared" si="2"/>
        <v>4.6350619999999996</v>
      </c>
    </row>
    <row r="31" spans="1:11" ht="20" customHeight="1">
      <c r="A31" s="51" t="s">
        <v>48</v>
      </c>
      <c r="B31" s="51" t="s">
        <v>53</v>
      </c>
      <c r="C31" s="47">
        <v>2.0299999999999998</v>
      </c>
      <c r="D31" s="31" t="s">
        <v>18</v>
      </c>
      <c r="E31" s="32">
        <v>2.27</v>
      </c>
      <c r="F31" s="32">
        <f t="shared" si="0"/>
        <v>4.6080999999999994</v>
      </c>
      <c r="G31" s="44">
        <v>0.61</v>
      </c>
      <c r="H31" s="33" t="s">
        <v>18</v>
      </c>
      <c r="I31" s="34">
        <v>4.4200000000000003E-2</v>
      </c>
      <c r="J31" s="34">
        <f t="shared" si="1"/>
        <v>2.6962E-2</v>
      </c>
      <c r="K31" s="35">
        <f t="shared" si="2"/>
        <v>4.6350619999999996</v>
      </c>
    </row>
    <row r="32" spans="1:11" ht="20" customHeight="1">
      <c r="A32" s="51" t="s">
        <v>48</v>
      </c>
      <c r="B32" s="51" t="s">
        <v>54</v>
      </c>
      <c r="C32" s="47">
        <v>2.0299999999999998</v>
      </c>
      <c r="D32" s="31" t="s">
        <v>18</v>
      </c>
      <c r="E32" s="32">
        <v>2.27</v>
      </c>
      <c r="F32" s="32">
        <f t="shared" si="0"/>
        <v>4.6080999999999994</v>
      </c>
      <c r="G32" s="44">
        <v>0.61</v>
      </c>
      <c r="H32" s="33" t="s">
        <v>18</v>
      </c>
      <c r="I32" s="34">
        <v>4.4200000000000003E-2</v>
      </c>
      <c r="J32" s="34">
        <f t="shared" si="1"/>
        <v>2.6962E-2</v>
      </c>
      <c r="K32" s="35">
        <f t="shared" si="2"/>
        <v>4.6350619999999996</v>
      </c>
    </row>
    <row r="33" spans="1:11" ht="20" customHeight="1">
      <c r="A33" s="51" t="s">
        <v>48</v>
      </c>
      <c r="B33" s="51" t="s">
        <v>55</v>
      </c>
      <c r="C33" s="47">
        <v>2.0299999999999998</v>
      </c>
      <c r="D33" s="31" t="s">
        <v>18</v>
      </c>
      <c r="E33" s="32">
        <v>2.27</v>
      </c>
      <c r="F33" s="32">
        <f t="shared" si="0"/>
        <v>4.6080999999999994</v>
      </c>
      <c r="G33" s="44">
        <v>0.61</v>
      </c>
      <c r="H33" s="33" t="s">
        <v>18</v>
      </c>
      <c r="I33" s="34">
        <v>4.4200000000000003E-2</v>
      </c>
      <c r="J33" s="34">
        <f t="shared" si="1"/>
        <v>2.6962E-2</v>
      </c>
      <c r="K33" s="35">
        <f t="shared" si="2"/>
        <v>4.6350619999999996</v>
      </c>
    </row>
    <row r="34" spans="1:11" ht="20" customHeight="1">
      <c r="A34" s="51" t="s">
        <v>56</v>
      </c>
      <c r="B34" s="51"/>
      <c r="C34" s="47">
        <v>2.39</v>
      </c>
      <c r="D34" s="31" t="s">
        <v>18</v>
      </c>
      <c r="E34" s="32">
        <v>2.34</v>
      </c>
      <c r="F34" s="32">
        <f t="shared" si="0"/>
        <v>5.5926</v>
      </c>
      <c r="G34" s="44">
        <v>1.33</v>
      </c>
      <c r="H34" s="33" t="s">
        <v>18</v>
      </c>
      <c r="I34" s="34">
        <v>4.4200000000000003E-2</v>
      </c>
      <c r="J34" s="34">
        <f t="shared" si="1"/>
        <v>5.8786000000000005E-2</v>
      </c>
      <c r="K34" s="35">
        <f t="shared" si="2"/>
        <v>5.6513860000000005</v>
      </c>
    </row>
    <row r="35" spans="1:11" ht="20" customHeight="1">
      <c r="A35" s="51" t="s">
        <v>57</v>
      </c>
      <c r="B35" s="51" t="s">
        <v>58</v>
      </c>
      <c r="C35" s="47">
        <v>2.31</v>
      </c>
      <c r="D35" s="31" t="s">
        <v>18</v>
      </c>
      <c r="E35" s="32">
        <v>2.3199999999999998</v>
      </c>
      <c r="F35" s="32">
        <f t="shared" si="0"/>
        <v>5.3591999999999995</v>
      </c>
      <c r="G35" s="44">
        <v>0.57999999999999996</v>
      </c>
      <c r="H35" s="33" t="s">
        <v>18</v>
      </c>
      <c r="I35" s="34">
        <v>4.4200000000000003E-2</v>
      </c>
      <c r="J35" s="34">
        <f t="shared" si="1"/>
        <v>2.5635999999999999E-2</v>
      </c>
      <c r="K35" s="35">
        <f t="shared" si="2"/>
        <v>5.384836</v>
      </c>
    </row>
    <row r="36" spans="1:11" ht="20" customHeight="1">
      <c r="A36" s="51" t="s">
        <v>57</v>
      </c>
      <c r="B36" s="51" t="s">
        <v>59</v>
      </c>
      <c r="C36" s="47">
        <v>2.31</v>
      </c>
      <c r="D36" s="31" t="s">
        <v>18</v>
      </c>
      <c r="E36" s="32">
        <v>2.3199999999999998</v>
      </c>
      <c r="F36" s="32">
        <f t="shared" si="0"/>
        <v>5.3591999999999995</v>
      </c>
      <c r="G36" s="44">
        <v>0.57999999999999996</v>
      </c>
      <c r="H36" s="33" t="s">
        <v>18</v>
      </c>
      <c r="I36" s="34">
        <v>4.4200000000000003E-2</v>
      </c>
      <c r="J36" s="34">
        <f t="shared" si="1"/>
        <v>2.5635999999999999E-2</v>
      </c>
      <c r="K36" s="35">
        <f t="shared" si="2"/>
        <v>5.384836</v>
      </c>
    </row>
    <row r="37" spans="1:11" ht="20" customHeight="1">
      <c r="A37" s="51" t="s">
        <v>57</v>
      </c>
      <c r="B37" s="51" t="s">
        <v>60</v>
      </c>
      <c r="C37" s="47">
        <v>2.31</v>
      </c>
      <c r="D37" s="31" t="s">
        <v>18</v>
      </c>
      <c r="E37" s="32">
        <v>2.3199999999999998</v>
      </c>
      <c r="F37" s="32">
        <f t="shared" si="0"/>
        <v>5.3591999999999995</v>
      </c>
      <c r="G37" s="44">
        <v>0.38</v>
      </c>
      <c r="H37" s="33" t="s">
        <v>18</v>
      </c>
      <c r="I37" s="34">
        <v>4.4200000000000003E-2</v>
      </c>
      <c r="J37" s="34">
        <f t="shared" si="1"/>
        <v>1.6796000000000002E-2</v>
      </c>
      <c r="K37" s="35">
        <f t="shared" si="2"/>
        <v>5.3759959999999998</v>
      </c>
    </row>
    <row r="38" spans="1:11" ht="20" customHeight="1">
      <c r="A38" s="51" t="s">
        <v>177</v>
      </c>
      <c r="B38" s="51"/>
      <c r="C38" s="47">
        <v>4.25</v>
      </c>
      <c r="D38" s="31" t="s">
        <v>18</v>
      </c>
      <c r="E38" s="32">
        <v>2.5</v>
      </c>
      <c r="F38" s="32">
        <f t="shared" si="0"/>
        <v>10.625</v>
      </c>
      <c r="G38" s="44">
        <v>0.25</v>
      </c>
      <c r="H38" s="33" t="s">
        <v>18</v>
      </c>
      <c r="I38" s="34">
        <v>4.4200000000000003E-2</v>
      </c>
      <c r="J38" s="34">
        <f t="shared" si="1"/>
        <v>1.1050000000000001E-2</v>
      </c>
      <c r="K38" s="35">
        <f t="shared" si="2"/>
        <v>10.636049999999999</v>
      </c>
    </row>
    <row r="39" spans="1:11" ht="20" customHeight="1">
      <c r="A39" s="58"/>
      <c r="B39" s="58"/>
      <c r="D39" s="1"/>
      <c r="E39" s="1"/>
      <c r="F39" s="1"/>
      <c r="H39" s="1"/>
      <c r="I39" s="1"/>
      <c r="J39" s="1"/>
      <c r="K39" s="1"/>
    </row>
    <row r="40" spans="1:11" ht="20" customHeight="1">
      <c r="A40" s="58"/>
      <c r="B40" s="58"/>
      <c r="D40" s="1"/>
      <c r="E40" s="1"/>
      <c r="F40" s="1"/>
      <c r="H40" s="1"/>
      <c r="I40" s="1"/>
      <c r="J40" s="1"/>
      <c r="K40" s="1"/>
    </row>
    <row r="41" spans="1:11" ht="20" customHeight="1">
      <c r="A41" s="58"/>
      <c r="B41" s="58"/>
      <c r="D41" s="1"/>
      <c r="E41" s="1"/>
      <c r="F41" s="1"/>
      <c r="H41" s="1"/>
      <c r="I41" s="1"/>
      <c r="J41" s="1"/>
      <c r="K41" s="1"/>
    </row>
    <row r="42" spans="1:11" ht="20" customHeight="1">
      <c r="A42" s="58"/>
      <c r="B42" s="58"/>
      <c r="D42" s="1"/>
      <c r="E42" s="1"/>
      <c r="F42" s="1"/>
      <c r="H42" s="1"/>
      <c r="I42" s="1"/>
      <c r="J42" s="1"/>
      <c r="K42" s="1"/>
    </row>
    <row r="43" spans="1:11" ht="20" customHeight="1">
      <c r="A43" s="58"/>
      <c r="B43" s="58"/>
      <c r="D43" s="1"/>
      <c r="E43" s="1"/>
      <c r="F43" s="1"/>
      <c r="H43" s="1"/>
      <c r="I43" s="1"/>
      <c r="J43" s="1"/>
      <c r="K43" s="1"/>
    </row>
    <row r="44" spans="1:11" ht="20" customHeight="1">
      <c r="A44" s="56"/>
      <c r="C44"/>
      <c r="G44"/>
    </row>
  </sheetData>
  <sheetProtection algorithmName="SHA-512" hashValue="IKarch6wgrFoj4SOCjk3QATIqiG5BxVd1Bl+uBLCBXsUVeJoaI0NxAYEKisC2pkGR02hyLtZyg7z1YuoTw+UNA==" saltValue="BlJVjNUxEmhRT3O7cmxkrQ==" spinCount="100000" sheet="1" objects="1" scenarios="1" formatCells="0" formatColumns="0" format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4"/>
  <sheetViews>
    <sheetView workbookViewId="0"/>
  </sheetViews>
  <sheetFormatPr baseColWidth="10" defaultColWidth="8.83203125" defaultRowHeight="15"/>
  <cols>
    <col min="1" max="1" width="22.6640625" style="57" customWidth="1"/>
    <col min="2" max="2" width="20.1640625" style="57" customWidth="1"/>
    <col min="3" max="3" width="14.5" style="1" customWidth="1"/>
    <col min="4" max="4" width="14.5" customWidth="1"/>
    <col min="5" max="5" width="14.33203125" customWidth="1"/>
    <col min="6" max="6" width="15.6640625" customWidth="1"/>
    <col min="7" max="7" width="16" style="1" customWidth="1"/>
    <col min="8" max="8" width="14.5" customWidth="1"/>
    <col min="9" max="9" width="14.1640625" customWidth="1"/>
    <col min="10" max="10" width="19.6640625" customWidth="1"/>
    <col min="11" max="11" width="25.83203125" customWidth="1"/>
    <col min="13" max="13" width="11.5" style="1" customWidth="1"/>
    <col min="14" max="14" width="8.83203125" style="1"/>
  </cols>
  <sheetData>
    <row r="1" spans="1:19" ht="81" thickBot="1">
      <c r="A1" s="55" t="s">
        <v>1</v>
      </c>
      <c r="B1" s="55" t="s">
        <v>2</v>
      </c>
      <c r="C1" s="41" t="s">
        <v>7</v>
      </c>
      <c r="D1" s="41" t="s">
        <v>8</v>
      </c>
      <c r="E1" s="41" t="s">
        <v>9</v>
      </c>
      <c r="F1" s="41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3" t="s">
        <v>15</v>
      </c>
    </row>
    <row r="2" spans="1:19" ht="20" customHeight="1">
      <c r="A2" s="49" t="s">
        <v>16</v>
      </c>
      <c r="B2" s="49" t="s">
        <v>17</v>
      </c>
      <c r="C2" s="46">
        <v>2.12</v>
      </c>
      <c r="D2" s="36" t="s">
        <v>18</v>
      </c>
      <c r="E2" s="37">
        <v>2.2400000000000002</v>
      </c>
      <c r="F2" s="37">
        <f t="shared" ref="F2:F43" si="0">C2*E2</f>
        <v>4.748800000000001</v>
      </c>
      <c r="G2" s="45">
        <v>3.65</v>
      </c>
      <c r="H2" s="38" t="s">
        <v>18</v>
      </c>
      <c r="I2" s="39">
        <v>4.4200000000000003E-2</v>
      </c>
      <c r="J2" s="39">
        <f t="shared" ref="J2:J43" si="1">G2*I2</f>
        <v>0.16133</v>
      </c>
      <c r="K2" s="40">
        <f t="shared" ref="K2:K43" si="2">J2+F2</f>
        <v>4.9101300000000014</v>
      </c>
      <c r="Q2" s="1"/>
      <c r="S2" s="1"/>
    </row>
    <row r="3" spans="1:19" ht="20" customHeight="1">
      <c r="A3" s="51" t="s">
        <v>16</v>
      </c>
      <c r="B3" s="51" t="s">
        <v>19</v>
      </c>
      <c r="C3" s="47">
        <v>2.12</v>
      </c>
      <c r="D3" s="31" t="s">
        <v>18</v>
      </c>
      <c r="E3" s="32">
        <v>2.2400000000000002</v>
      </c>
      <c r="F3" s="32">
        <f t="shared" si="0"/>
        <v>4.748800000000001</v>
      </c>
      <c r="G3" s="44">
        <v>2.95</v>
      </c>
      <c r="H3" s="33" t="s">
        <v>18</v>
      </c>
      <c r="I3" s="34">
        <v>4.4200000000000003E-2</v>
      </c>
      <c r="J3" s="34">
        <f t="shared" si="1"/>
        <v>0.13039000000000001</v>
      </c>
      <c r="K3" s="35">
        <f t="shared" si="2"/>
        <v>4.8791900000000012</v>
      </c>
    </row>
    <row r="4" spans="1:19" ht="20" customHeight="1">
      <c r="A4" s="51" t="s">
        <v>16</v>
      </c>
      <c r="B4" s="51" t="s">
        <v>20</v>
      </c>
      <c r="C4" s="47">
        <v>2.12</v>
      </c>
      <c r="D4" s="31" t="s">
        <v>18</v>
      </c>
      <c r="E4" s="32">
        <v>2.2400000000000002</v>
      </c>
      <c r="F4" s="32">
        <f t="shared" si="0"/>
        <v>4.748800000000001</v>
      </c>
      <c r="G4" s="44">
        <v>3.53</v>
      </c>
      <c r="H4" s="33" t="s">
        <v>18</v>
      </c>
      <c r="I4" s="34">
        <v>4.4200000000000003E-2</v>
      </c>
      <c r="J4" s="34">
        <f t="shared" si="1"/>
        <v>0.156026</v>
      </c>
      <c r="K4" s="35">
        <f t="shared" si="2"/>
        <v>4.9048260000000008</v>
      </c>
    </row>
    <row r="5" spans="1:19" ht="20" customHeight="1">
      <c r="A5" s="51" t="s">
        <v>16</v>
      </c>
      <c r="B5" s="51" t="s">
        <v>21</v>
      </c>
      <c r="C5" s="47">
        <v>2.12</v>
      </c>
      <c r="D5" s="31" t="s">
        <v>18</v>
      </c>
      <c r="E5" s="32">
        <v>2.2400000000000002</v>
      </c>
      <c r="F5" s="32">
        <f t="shared" si="0"/>
        <v>4.748800000000001</v>
      </c>
      <c r="G5" s="44">
        <v>3.32</v>
      </c>
      <c r="H5" s="33" t="s">
        <v>18</v>
      </c>
      <c r="I5" s="34">
        <v>4.4200000000000003E-2</v>
      </c>
      <c r="J5" s="34">
        <f t="shared" si="1"/>
        <v>0.14674400000000001</v>
      </c>
      <c r="K5" s="35">
        <f t="shared" si="2"/>
        <v>4.895544000000001</v>
      </c>
    </row>
    <row r="6" spans="1:19" ht="20" customHeight="1">
      <c r="A6" s="51" t="s">
        <v>16</v>
      </c>
      <c r="B6" s="51" t="s">
        <v>22</v>
      </c>
      <c r="C6" s="47">
        <v>2.12</v>
      </c>
      <c r="D6" s="31" t="s">
        <v>18</v>
      </c>
      <c r="E6" s="32">
        <v>2.2400000000000002</v>
      </c>
      <c r="F6" s="32">
        <f t="shared" si="0"/>
        <v>4.748800000000001</v>
      </c>
      <c r="G6" s="44">
        <v>3.18</v>
      </c>
      <c r="H6" s="33" t="s">
        <v>18</v>
      </c>
      <c r="I6" s="34">
        <v>4.4200000000000003E-2</v>
      </c>
      <c r="J6" s="34">
        <f t="shared" si="1"/>
        <v>0.14055600000000001</v>
      </c>
      <c r="K6" s="35">
        <f t="shared" si="2"/>
        <v>4.8893560000000011</v>
      </c>
      <c r="L6" s="1"/>
    </row>
    <row r="7" spans="1:19" ht="20" customHeight="1">
      <c r="A7" s="51" t="s">
        <v>16</v>
      </c>
      <c r="B7" s="51" t="s">
        <v>23</v>
      </c>
      <c r="C7" s="47">
        <v>2.12</v>
      </c>
      <c r="D7" s="31" t="s">
        <v>18</v>
      </c>
      <c r="E7" s="32">
        <v>2.2400000000000002</v>
      </c>
      <c r="F7" s="32">
        <f t="shared" si="0"/>
        <v>4.748800000000001</v>
      </c>
      <c r="G7" s="44">
        <v>3.18</v>
      </c>
      <c r="H7" s="33" t="s">
        <v>18</v>
      </c>
      <c r="I7" s="34">
        <v>4.4200000000000003E-2</v>
      </c>
      <c r="J7" s="34">
        <f t="shared" si="1"/>
        <v>0.14055600000000001</v>
      </c>
      <c r="K7" s="35">
        <f t="shared" si="2"/>
        <v>4.8893560000000011</v>
      </c>
    </row>
    <row r="8" spans="1:19" ht="20" customHeight="1">
      <c r="A8" s="51" t="s">
        <v>16</v>
      </c>
      <c r="B8" s="51" t="s">
        <v>61</v>
      </c>
      <c r="C8" s="47">
        <v>3.17</v>
      </c>
      <c r="D8" s="31" t="s">
        <v>18</v>
      </c>
      <c r="E8" s="32">
        <v>2.38</v>
      </c>
      <c r="F8" s="32">
        <f t="shared" si="0"/>
        <v>7.5445999999999991</v>
      </c>
      <c r="G8" s="44">
        <v>2.41</v>
      </c>
      <c r="H8" s="33" t="s">
        <v>18</v>
      </c>
      <c r="I8" s="34">
        <v>4.4200000000000003E-2</v>
      </c>
      <c r="J8" s="34">
        <f t="shared" si="1"/>
        <v>0.10652200000000002</v>
      </c>
      <c r="K8" s="35">
        <f t="shared" si="2"/>
        <v>7.6511219999999991</v>
      </c>
    </row>
    <row r="9" spans="1:19" ht="20" customHeight="1">
      <c r="A9" s="51" t="s">
        <v>16</v>
      </c>
      <c r="B9" s="51" t="s">
        <v>62</v>
      </c>
      <c r="C9" s="47">
        <v>2.0499999999999998</v>
      </c>
      <c r="D9" s="31" t="s">
        <v>18</v>
      </c>
      <c r="E9" s="32">
        <v>2.21</v>
      </c>
      <c r="F9" s="32">
        <f t="shared" si="0"/>
        <v>4.5305</v>
      </c>
      <c r="G9" s="44">
        <v>3.03</v>
      </c>
      <c r="H9" s="33" t="s">
        <v>18</v>
      </c>
      <c r="I9" s="34">
        <v>4.4200000000000003E-2</v>
      </c>
      <c r="J9" s="34">
        <f t="shared" si="1"/>
        <v>0.13392599999999999</v>
      </c>
      <c r="K9" s="35">
        <f t="shared" si="2"/>
        <v>4.6644259999999997</v>
      </c>
    </row>
    <row r="10" spans="1:19" ht="20" customHeight="1">
      <c r="A10" s="51" t="s">
        <v>24</v>
      </c>
      <c r="B10" s="51" t="s">
        <v>23</v>
      </c>
      <c r="C10" s="47">
        <v>3.06</v>
      </c>
      <c r="D10" s="31" t="s">
        <v>18</v>
      </c>
      <c r="E10" s="32">
        <v>2.4</v>
      </c>
      <c r="F10" s="32">
        <f t="shared" si="0"/>
        <v>7.3439999999999994</v>
      </c>
      <c r="G10" s="44">
        <f>(SUM(G2:G9)/8)</f>
        <v>3.15625</v>
      </c>
      <c r="H10" s="33" t="s">
        <v>18</v>
      </c>
      <c r="I10" s="34">
        <v>4.4200000000000003E-2</v>
      </c>
      <c r="J10" s="34">
        <f t="shared" si="1"/>
        <v>0.13950625</v>
      </c>
      <c r="K10" s="35">
        <f t="shared" si="2"/>
        <v>7.4835062499999996</v>
      </c>
    </row>
    <row r="11" spans="1:19" ht="20" customHeight="1">
      <c r="A11" s="51" t="s">
        <v>63</v>
      </c>
      <c r="B11" s="51" t="s">
        <v>64</v>
      </c>
      <c r="C11" s="47">
        <v>2.37</v>
      </c>
      <c r="D11" s="31" t="s">
        <v>18</v>
      </c>
      <c r="E11" s="32">
        <v>2.27</v>
      </c>
      <c r="F11" s="32">
        <f t="shared" si="0"/>
        <v>5.3799000000000001</v>
      </c>
      <c r="G11" s="44">
        <v>2.2400000000000002</v>
      </c>
      <c r="H11" s="33" t="s">
        <v>18</v>
      </c>
      <c r="I11" s="34">
        <v>4.4200000000000003E-2</v>
      </c>
      <c r="J11" s="34">
        <f t="shared" si="1"/>
        <v>9.9008000000000013E-2</v>
      </c>
      <c r="K11" s="35">
        <f t="shared" si="2"/>
        <v>5.4789080000000006</v>
      </c>
    </row>
    <row r="12" spans="1:19" ht="20" customHeight="1">
      <c r="A12" s="51" t="s">
        <v>63</v>
      </c>
      <c r="B12" s="51" t="s">
        <v>65</v>
      </c>
      <c r="C12" s="47">
        <v>3.12</v>
      </c>
      <c r="D12" s="31" t="s">
        <v>18</v>
      </c>
      <c r="E12" s="32">
        <v>2.38</v>
      </c>
      <c r="F12" s="32">
        <f t="shared" si="0"/>
        <v>7.4256000000000002</v>
      </c>
      <c r="G12" s="44">
        <v>2.2400000000000002</v>
      </c>
      <c r="H12" s="33" t="s">
        <v>18</v>
      </c>
      <c r="I12" s="34">
        <v>4.4200000000000003E-2</v>
      </c>
      <c r="J12" s="34">
        <f t="shared" si="1"/>
        <v>9.9008000000000013E-2</v>
      </c>
      <c r="K12" s="35">
        <f t="shared" si="2"/>
        <v>7.5246080000000006</v>
      </c>
    </row>
    <row r="13" spans="1:19" ht="20" customHeight="1">
      <c r="A13" s="51" t="s">
        <v>63</v>
      </c>
      <c r="B13" s="51" t="s">
        <v>66</v>
      </c>
      <c r="C13" s="47">
        <v>3.06</v>
      </c>
      <c r="D13" s="31" t="s">
        <v>18</v>
      </c>
      <c r="E13" s="32">
        <v>2.4</v>
      </c>
      <c r="F13" s="32">
        <f t="shared" si="0"/>
        <v>7.3439999999999994</v>
      </c>
      <c r="G13" s="44">
        <v>2.2400000000000002</v>
      </c>
      <c r="H13" s="33" t="s">
        <v>18</v>
      </c>
      <c r="I13" s="34">
        <v>4.4200000000000003E-2</v>
      </c>
      <c r="J13" s="34">
        <f t="shared" si="1"/>
        <v>9.9008000000000013E-2</v>
      </c>
      <c r="K13" s="35">
        <f t="shared" si="2"/>
        <v>7.4430079999999998</v>
      </c>
    </row>
    <row r="14" spans="1:19" ht="20" customHeight="1">
      <c r="A14" s="51" t="s">
        <v>63</v>
      </c>
      <c r="B14" s="51" t="s">
        <v>67</v>
      </c>
      <c r="C14" s="47">
        <v>2.61</v>
      </c>
      <c r="D14" s="31" t="s">
        <v>18</v>
      </c>
      <c r="E14" s="32">
        <v>2.31</v>
      </c>
      <c r="F14" s="32">
        <f t="shared" si="0"/>
        <v>6.0290999999999997</v>
      </c>
      <c r="G14" s="44">
        <v>2.2400000000000002</v>
      </c>
      <c r="H14" s="33" t="s">
        <v>18</v>
      </c>
      <c r="I14" s="34">
        <v>4.4200000000000003E-2</v>
      </c>
      <c r="J14" s="34">
        <f t="shared" si="1"/>
        <v>9.9008000000000013E-2</v>
      </c>
      <c r="K14" s="35">
        <f t="shared" si="2"/>
        <v>6.1281080000000001</v>
      </c>
    </row>
    <row r="15" spans="1:19" ht="20" customHeight="1">
      <c r="A15" s="51" t="s">
        <v>63</v>
      </c>
      <c r="B15" s="51" t="s">
        <v>68</v>
      </c>
      <c r="C15" s="47">
        <v>2.37</v>
      </c>
      <c r="D15" s="31" t="s">
        <v>18</v>
      </c>
      <c r="E15" s="32">
        <v>2.2799999999999998</v>
      </c>
      <c r="F15" s="32">
        <f t="shared" si="0"/>
        <v>5.4036</v>
      </c>
      <c r="G15" s="44">
        <v>2.2400000000000002</v>
      </c>
      <c r="H15" s="33" t="s">
        <v>18</v>
      </c>
      <c r="I15" s="34">
        <v>4.4200000000000003E-2</v>
      </c>
      <c r="J15" s="34">
        <f t="shared" si="1"/>
        <v>9.9008000000000013E-2</v>
      </c>
      <c r="K15" s="35">
        <f t="shared" si="2"/>
        <v>5.5026080000000004</v>
      </c>
    </row>
    <row r="16" spans="1:19" ht="20" customHeight="1">
      <c r="A16" s="51" t="s">
        <v>63</v>
      </c>
      <c r="B16" s="51" t="s">
        <v>69</v>
      </c>
      <c r="C16" s="47">
        <v>3.12</v>
      </c>
      <c r="D16" s="31" t="s">
        <v>18</v>
      </c>
      <c r="E16" s="32">
        <v>2.38</v>
      </c>
      <c r="F16" s="32">
        <f t="shared" si="0"/>
        <v>7.4256000000000002</v>
      </c>
      <c r="G16" s="44">
        <v>2.2400000000000002</v>
      </c>
      <c r="H16" s="33" t="s">
        <v>18</v>
      </c>
      <c r="I16" s="34">
        <v>4.4200000000000003E-2</v>
      </c>
      <c r="J16" s="34">
        <f t="shared" si="1"/>
        <v>9.9008000000000013E-2</v>
      </c>
      <c r="K16" s="35">
        <f t="shared" si="2"/>
        <v>7.5246080000000006</v>
      </c>
    </row>
    <row r="17" spans="1:11" ht="20" customHeight="1">
      <c r="A17" s="51" t="s">
        <v>63</v>
      </c>
      <c r="B17" s="51" t="s">
        <v>70</v>
      </c>
      <c r="C17" s="47">
        <v>3.06</v>
      </c>
      <c r="D17" s="31" t="s">
        <v>18</v>
      </c>
      <c r="E17" s="32">
        <v>2.37</v>
      </c>
      <c r="F17" s="32">
        <f t="shared" si="0"/>
        <v>7.2522000000000002</v>
      </c>
      <c r="G17" s="44">
        <v>2.2400000000000002</v>
      </c>
      <c r="H17" s="33" t="s">
        <v>18</v>
      </c>
      <c r="I17" s="34">
        <v>4.4200000000000003E-2</v>
      </c>
      <c r="J17" s="34">
        <f t="shared" si="1"/>
        <v>9.9008000000000013E-2</v>
      </c>
      <c r="K17" s="35">
        <f t="shared" si="2"/>
        <v>7.3512080000000006</v>
      </c>
    </row>
    <row r="18" spans="1:11" ht="20" customHeight="1">
      <c r="A18" s="51" t="s">
        <v>63</v>
      </c>
      <c r="B18" s="51" t="s">
        <v>71</v>
      </c>
      <c r="C18" s="47">
        <v>2.46</v>
      </c>
      <c r="D18" s="31" t="s">
        <v>18</v>
      </c>
      <c r="E18" s="32">
        <v>2.29</v>
      </c>
      <c r="F18" s="32">
        <f t="shared" si="0"/>
        <v>5.6334</v>
      </c>
      <c r="G18" s="44">
        <v>2.2400000000000002</v>
      </c>
      <c r="H18" s="33" t="s">
        <v>18</v>
      </c>
      <c r="I18" s="34">
        <v>4.4200000000000003E-2</v>
      </c>
      <c r="J18" s="34">
        <f t="shared" si="1"/>
        <v>9.9008000000000013E-2</v>
      </c>
      <c r="K18" s="35">
        <f t="shared" si="2"/>
        <v>5.7324080000000004</v>
      </c>
    </row>
    <row r="19" spans="1:11" ht="20" customHeight="1">
      <c r="A19" s="51" t="s">
        <v>72</v>
      </c>
      <c r="B19" s="51" t="s">
        <v>26</v>
      </c>
      <c r="C19" s="47">
        <v>1.71</v>
      </c>
      <c r="D19" s="31" t="s">
        <v>18</v>
      </c>
      <c r="E19" s="32">
        <v>2.13</v>
      </c>
      <c r="F19" s="32">
        <f t="shared" si="0"/>
        <v>3.6422999999999996</v>
      </c>
      <c r="G19" s="44">
        <v>1.97</v>
      </c>
      <c r="H19" s="33" t="s">
        <v>18</v>
      </c>
      <c r="I19" s="34">
        <v>4.4200000000000003E-2</v>
      </c>
      <c r="J19" s="34">
        <f t="shared" si="1"/>
        <v>8.7073999999999999E-2</v>
      </c>
      <c r="K19" s="35">
        <f t="shared" si="2"/>
        <v>3.7293739999999995</v>
      </c>
    </row>
    <row r="20" spans="1:11" ht="20" customHeight="1">
      <c r="A20" s="51" t="s">
        <v>72</v>
      </c>
      <c r="B20" s="51" t="s">
        <v>27</v>
      </c>
      <c r="C20" s="47">
        <v>1.44</v>
      </c>
      <c r="D20" s="31" t="s">
        <v>18</v>
      </c>
      <c r="E20" s="32">
        <v>2.06</v>
      </c>
      <c r="F20" s="32">
        <f t="shared" si="0"/>
        <v>2.9664000000000001</v>
      </c>
      <c r="G20" s="44">
        <v>1.97</v>
      </c>
      <c r="H20" s="33" t="s">
        <v>18</v>
      </c>
      <c r="I20" s="34">
        <v>4.4200000000000003E-2</v>
      </c>
      <c r="J20" s="34">
        <f t="shared" si="1"/>
        <v>8.7073999999999999E-2</v>
      </c>
      <c r="K20" s="35">
        <f t="shared" si="2"/>
        <v>3.053474</v>
      </c>
    </row>
    <row r="21" spans="1:11" ht="20" customHeight="1">
      <c r="A21" s="51" t="s">
        <v>72</v>
      </c>
      <c r="B21" s="51" t="s">
        <v>28</v>
      </c>
      <c r="C21" s="47">
        <v>2.33</v>
      </c>
      <c r="D21" s="31" t="s">
        <v>18</v>
      </c>
      <c r="E21" s="32">
        <v>2.27</v>
      </c>
      <c r="F21" s="32">
        <f t="shared" si="0"/>
        <v>5.2891000000000004</v>
      </c>
      <c r="G21" s="44">
        <v>1.97</v>
      </c>
      <c r="H21" s="33" t="s">
        <v>18</v>
      </c>
      <c r="I21" s="34">
        <v>4.4200000000000003E-2</v>
      </c>
      <c r="J21" s="34">
        <f t="shared" si="1"/>
        <v>8.7073999999999999E-2</v>
      </c>
      <c r="K21" s="35">
        <f t="shared" si="2"/>
        <v>5.3761740000000007</v>
      </c>
    </row>
    <row r="22" spans="1:11" ht="20" customHeight="1">
      <c r="A22" s="51" t="s">
        <v>72</v>
      </c>
      <c r="B22" s="51" t="s">
        <v>29</v>
      </c>
      <c r="C22" s="47">
        <v>4.29</v>
      </c>
      <c r="D22" s="31" t="s">
        <v>18</v>
      </c>
      <c r="E22" s="32">
        <v>2.46</v>
      </c>
      <c r="F22" s="32">
        <f t="shared" si="0"/>
        <v>10.5534</v>
      </c>
      <c r="G22" s="44">
        <v>1.97</v>
      </c>
      <c r="H22" s="33" t="s">
        <v>18</v>
      </c>
      <c r="I22" s="34">
        <v>4.4200000000000003E-2</v>
      </c>
      <c r="J22" s="34">
        <f t="shared" si="1"/>
        <v>8.7073999999999999E-2</v>
      </c>
      <c r="K22" s="35">
        <f t="shared" si="2"/>
        <v>10.640473999999999</v>
      </c>
    </row>
    <row r="23" spans="1:11" ht="20" customHeight="1">
      <c r="A23" s="51" t="s">
        <v>72</v>
      </c>
      <c r="B23" s="51" t="s">
        <v>30</v>
      </c>
      <c r="C23" s="47">
        <v>2.33</v>
      </c>
      <c r="D23" s="31" t="s">
        <v>18</v>
      </c>
      <c r="E23" s="32">
        <v>2.2599999999999998</v>
      </c>
      <c r="F23" s="32">
        <f t="shared" si="0"/>
        <v>5.2657999999999996</v>
      </c>
      <c r="G23" s="44">
        <v>1.97</v>
      </c>
      <c r="H23" s="33" t="s">
        <v>18</v>
      </c>
      <c r="I23" s="34">
        <v>4.4200000000000003E-2</v>
      </c>
      <c r="J23" s="34">
        <f t="shared" si="1"/>
        <v>8.7073999999999999E-2</v>
      </c>
      <c r="K23" s="35">
        <f t="shared" si="2"/>
        <v>5.3528739999999999</v>
      </c>
    </row>
    <row r="24" spans="1:11" ht="20" customHeight="1">
      <c r="A24" s="51" t="s">
        <v>72</v>
      </c>
      <c r="B24" s="51" t="s">
        <v>31</v>
      </c>
      <c r="C24" s="47">
        <v>3.16</v>
      </c>
      <c r="D24" s="31" t="s">
        <v>18</v>
      </c>
      <c r="E24" s="32">
        <v>2.38</v>
      </c>
      <c r="F24" s="32">
        <f t="shared" si="0"/>
        <v>7.5208000000000004</v>
      </c>
      <c r="G24" s="44">
        <v>1.97</v>
      </c>
      <c r="H24" s="33" t="s">
        <v>18</v>
      </c>
      <c r="I24" s="34">
        <v>4.4200000000000003E-2</v>
      </c>
      <c r="J24" s="34">
        <f t="shared" si="1"/>
        <v>8.7073999999999999E-2</v>
      </c>
      <c r="K24" s="35">
        <f t="shared" si="2"/>
        <v>7.6078740000000007</v>
      </c>
    </row>
    <row r="25" spans="1:11" ht="20" customHeight="1">
      <c r="A25" s="51" t="s">
        <v>72</v>
      </c>
      <c r="B25" s="51" t="s">
        <v>32</v>
      </c>
      <c r="C25" s="47">
        <v>3.35</v>
      </c>
      <c r="D25" s="31" t="s">
        <v>18</v>
      </c>
      <c r="E25" s="32">
        <v>2.41</v>
      </c>
      <c r="F25" s="32">
        <f t="shared" si="0"/>
        <v>8.073500000000001</v>
      </c>
      <c r="G25" s="44">
        <v>1.97</v>
      </c>
      <c r="H25" s="33" t="s">
        <v>18</v>
      </c>
      <c r="I25" s="34">
        <v>4.4200000000000003E-2</v>
      </c>
      <c r="J25" s="34">
        <f t="shared" si="1"/>
        <v>8.7073999999999999E-2</v>
      </c>
      <c r="K25" s="35">
        <f t="shared" si="2"/>
        <v>8.1605740000000004</v>
      </c>
    </row>
    <row r="26" spans="1:11" ht="20" customHeight="1">
      <c r="A26" s="51" t="s">
        <v>72</v>
      </c>
      <c r="B26" s="51" t="s">
        <v>34</v>
      </c>
      <c r="C26" s="47">
        <v>1.96</v>
      </c>
      <c r="D26" s="31" t="s">
        <v>18</v>
      </c>
      <c r="E26" s="32">
        <v>2.19</v>
      </c>
      <c r="F26" s="32">
        <f t="shared" si="0"/>
        <v>4.2923999999999998</v>
      </c>
      <c r="G26" s="44">
        <v>0.53</v>
      </c>
      <c r="H26" s="33" t="s">
        <v>18</v>
      </c>
      <c r="I26" s="34">
        <v>4.4200000000000003E-2</v>
      </c>
      <c r="J26" s="34">
        <f t="shared" si="1"/>
        <v>2.3426000000000002E-2</v>
      </c>
      <c r="K26" s="35">
        <f t="shared" si="2"/>
        <v>4.3158259999999995</v>
      </c>
    </row>
    <row r="27" spans="1:11" ht="20" customHeight="1">
      <c r="A27" s="51" t="s">
        <v>72</v>
      </c>
      <c r="B27" s="51" t="s">
        <v>36</v>
      </c>
      <c r="C27" s="47">
        <v>1.96</v>
      </c>
      <c r="D27" s="31" t="s">
        <v>18</v>
      </c>
      <c r="E27" s="32">
        <v>2.19</v>
      </c>
      <c r="F27" s="32">
        <f t="shared" si="0"/>
        <v>4.2923999999999998</v>
      </c>
      <c r="G27" s="44">
        <v>0.53</v>
      </c>
      <c r="H27" s="33" t="s">
        <v>18</v>
      </c>
      <c r="I27" s="34">
        <v>4.4200000000000003E-2</v>
      </c>
      <c r="J27" s="34">
        <f t="shared" si="1"/>
        <v>2.3426000000000002E-2</v>
      </c>
      <c r="K27" s="35">
        <f t="shared" si="2"/>
        <v>4.3158259999999995</v>
      </c>
    </row>
    <row r="28" spans="1:11" ht="20" customHeight="1">
      <c r="A28" s="51" t="s">
        <v>72</v>
      </c>
      <c r="B28" s="51" t="s">
        <v>38</v>
      </c>
      <c r="C28" s="47">
        <v>1.96</v>
      </c>
      <c r="D28" s="31" t="s">
        <v>18</v>
      </c>
      <c r="E28" s="32">
        <v>2.19</v>
      </c>
      <c r="F28" s="32">
        <f t="shared" si="0"/>
        <v>4.2923999999999998</v>
      </c>
      <c r="G28" s="44">
        <v>0.53</v>
      </c>
      <c r="H28" s="33" t="s">
        <v>18</v>
      </c>
      <c r="I28" s="34">
        <v>4.4200000000000003E-2</v>
      </c>
      <c r="J28" s="34">
        <f t="shared" si="1"/>
        <v>2.3426000000000002E-2</v>
      </c>
      <c r="K28" s="35">
        <f t="shared" si="2"/>
        <v>4.3158259999999995</v>
      </c>
    </row>
    <row r="29" spans="1:11" ht="20" customHeight="1">
      <c r="A29" s="51" t="s">
        <v>73</v>
      </c>
      <c r="B29" s="51" t="s">
        <v>74</v>
      </c>
      <c r="C29" s="47">
        <v>2.08</v>
      </c>
      <c r="D29" s="31" t="s">
        <v>18</v>
      </c>
      <c r="E29" s="32">
        <v>2.2200000000000002</v>
      </c>
      <c r="F29" s="32">
        <f t="shared" si="0"/>
        <v>4.6176000000000004</v>
      </c>
      <c r="G29" s="44">
        <v>1.1100000000000001</v>
      </c>
      <c r="H29" s="33" t="s">
        <v>18</v>
      </c>
      <c r="I29" s="34">
        <v>4.4200000000000003E-2</v>
      </c>
      <c r="J29" s="34">
        <f t="shared" si="1"/>
        <v>4.9062000000000008E-2</v>
      </c>
      <c r="K29" s="35">
        <f t="shared" si="2"/>
        <v>4.6666620000000005</v>
      </c>
    </row>
    <row r="30" spans="1:11" ht="20" customHeight="1">
      <c r="A30" s="51" t="s">
        <v>73</v>
      </c>
      <c r="B30" s="51" t="s">
        <v>50</v>
      </c>
      <c r="C30" s="47">
        <v>2.08</v>
      </c>
      <c r="D30" s="31" t="s">
        <v>18</v>
      </c>
      <c r="E30" s="32">
        <v>2.2200000000000002</v>
      </c>
      <c r="F30" s="32">
        <f t="shared" si="0"/>
        <v>4.6176000000000004</v>
      </c>
      <c r="G30" s="44">
        <v>1.1100000000000001</v>
      </c>
      <c r="H30" s="33" t="s">
        <v>18</v>
      </c>
      <c r="I30" s="34">
        <v>4.4200000000000003E-2</v>
      </c>
      <c r="J30" s="34">
        <f t="shared" si="1"/>
        <v>4.9062000000000008E-2</v>
      </c>
      <c r="K30" s="35">
        <f t="shared" si="2"/>
        <v>4.6666620000000005</v>
      </c>
    </row>
    <row r="31" spans="1:11" ht="20" customHeight="1">
      <c r="A31" s="51" t="s">
        <v>73</v>
      </c>
      <c r="B31" s="51" t="s">
        <v>51</v>
      </c>
      <c r="C31" s="47">
        <v>2.08</v>
      </c>
      <c r="D31" s="31" t="s">
        <v>18</v>
      </c>
      <c r="E31" s="32">
        <v>2.2200000000000002</v>
      </c>
      <c r="F31" s="32">
        <f t="shared" si="0"/>
        <v>4.6176000000000004</v>
      </c>
      <c r="G31" s="44">
        <v>1.1100000000000001</v>
      </c>
      <c r="H31" s="33" t="s">
        <v>18</v>
      </c>
      <c r="I31" s="34">
        <v>4.4200000000000003E-2</v>
      </c>
      <c r="J31" s="34">
        <f t="shared" si="1"/>
        <v>4.9062000000000008E-2</v>
      </c>
      <c r="K31" s="35">
        <f t="shared" si="2"/>
        <v>4.6666620000000005</v>
      </c>
    </row>
    <row r="32" spans="1:11" ht="20" customHeight="1">
      <c r="A32" s="51" t="s">
        <v>73</v>
      </c>
      <c r="B32" s="51" t="s">
        <v>75</v>
      </c>
      <c r="C32" s="47">
        <v>2.08</v>
      </c>
      <c r="D32" s="31" t="s">
        <v>18</v>
      </c>
      <c r="E32" s="32">
        <v>2.2200000000000002</v>
      </c>
      <c r="F32" s="32">
        <f t="shared" si="0"/>
        <v>4.6176000000000004</v>
      </c>
      <c r="G32" s="44">
        <v>1.01</v>
      </c>
      <c r="H32" s="33" t="s">
        <v>18</v>
      </c>
      <c r="I32" s="34">
        <v>4.4200000000000003E-2</v>
      </c>
      <c r="J32" s="34">
        <f t="shared" si="1"/>
        <v>4.4642000000000001E-2</v>
      </c>
      <c r="K32" s="35">
        <f t="shared" si="2"/>
        <v>4.662242</v>
      </c>
    </row>
    <row r="33" spans="1:11" ht="20" customHeight="1">
      <c r="A33" s="51" t="s">
        <v>73</v>
      </c>
      <c r="B33" s="51" t="s">
        <v>53</v>
      </c>
      <c r="C33" s="47">
        <v>2.08</v>
      </c>
      <c r="D33" s="31" t="s">
        <v>18</v>
      </c>
      <c r="E33" s="32">
        <v>2.2200000000000002</v>
      </c>
      <c r="F33" s="32">
        <f t="shared" si="0"/>
        <v>4.6176000000000004</v>
      </c>
      <c r="G33" s="44">
        <v>1.01</v>
      </c>
      <c r="H33" s="33" t="s">
        <v>18</v>
      </c>
      <c r="I33" s="34">
        <v>4.4200000000000003E-2</v>
      </c>
      <c r="J33" s="34">
        <f t="shared" si="1"/>
        <v>4.4642000000000001E-2</v>
      </c>
      <c r="K33" s="35">
        <f t="shared" si="2"/>
        <v>4.662242</v>
      </c>
    </row>
    <row r="34" spans="1:11" ht="20" customHeight="1">
      <c r="A34" s="51" t="s">
        <v>73</v>
      </c>
      <c r="B34" s="51" t="s">
        <v>76</v>
      </c>
      <c r="C34" s="47">
        <v>2.08</v>
      </c>
      <c r="D34" s="31" t="s">
        <v>18</v>
      </c>
      <c r="E34" s="32">
        <v>2.2200000000000002</v>
      </c>
      <c r="F34" s="32">
        <f t="shared" si="0"/>
        <v>4.6176000000000004</v>
      </c>
      <c r="G34" s="44">
        <v>1.1100000000000001</v>
      </c>
      <c r="H34" s="33" t="s">
        <v>18</v>
      </c>
      <c r="I34" s="34">
        <v>4.4200000000000003E-2</v>
      </c>
      <c r="J34" s="34">
        <f t="shared" si="1"/>
        <v>4.9062000000000008E-2</v>
      </c>
      <c r="K34" s="35">
        <f t="shared" si="2"/>
        <v>4.6666620000000005</v>
      </c>
    </row>
    <row r="35" spans="1:11" ht="20" customHeight="1">
      <c r="A35" s="51" t="s">
        <v>73</v>
      </c>
      <c r="B35" s="51" t="s">
        <v>77</v>
      </c>
      <c r="C35" s="47">
        <v>2.08</v>
      </c>
      <c r="D35" s="31" t="s">
        <v>18</v>
      </c>
      <c r="E35" s="32">
        <v>2.2200000000000002</v>
      </c>
      <c r="F35" s="32">
        <f t="shared" si="0"/>
        <v>4.6176000000000004</v>
      </c>
      <c r="G35" s="44">
        <v>1.1100000000000001</v>
      </c>
      <c r="H35" s="33" t="s">
        <v>18</v>
      </c>
      <c r="I35" s="34">
        <v>4.4200000000000003E-2</v>
      </c>
      <c r="J35" s="34">
        <f t="shared" si="1"/>
        <v>4.9062000000000008E-2</v>
      </c>
      <c r="K35" s="35">
        <f t="shared" si="2"/>
        <v>4.6666620000000005</v>
      </c>
    </row>
    <row r="36" spans="1:11" ht="20" customHeight="1">
      <c r="A36" s="51" t="s">
        <v>73</v>
      </c>
      <c r="B36" s="51" t="s">
        <v>54</v>
      </c>
      <c r="C36" s="47">
        <v>2.08</v>
      </c>
      <c r="D36" s="31" t="s">
        <v>18</v>
      </c>
      <c r="E36" s="32">
        <v>2.2200000000000002</v>
      </c>
      <c r="F36" s="32">
        <f t="shared" si="0"/>
        <v>4.6176000000000004</v>
      </c>
      <c r="G36" s="44">
        <v>1.1100000000000001</v>
      </c>
      <c r="H36" s="33" t="s">
        <v>18</v>
      </c>
      <c r="I36" s="34">
        <v>4.4200000000000003E-2</v>
      </c>
      <c r="J36" s="34">
        <f t="shared" si="1"/>
        <v>4.9062000000000008E-2</v>
      </c>
      <c r="K36" s="35">
        <f t="shared" si="2"/>
        <v>4.6666620000000005</v>
      </c>
    </row>
    <row r="37" spans="1:11" ht="20" customHeight="1">
      <c r="A37" s="51" t="s">
        <v>73</v>
      </c>
      <c r="B37" s="51" t="s">
        <v>78</v>
      </c>
      <c r="C37" s="47">
        <v>2.08</v>
      </c>
      <c r="D37" s="31" t="s">
        <v>18</v>
      </c>
      <c r="E37" s="32">
        <v>2.2200000000000002</v>
      </c>
      <c r="F37" s="32">
        <f t="shared" si="0"/>
        <v>4.6176000000000004</v>
      </c>
      <c r="G37" s="44">
        <v>1.1100000000000001</v>
      </c>
      <c r="H37" s="33" t="s">
        <v>18</v>
      </c>
      <c r="I37" s="34">
        <v>4.4200000000000003E-2</v>
      </c>
      <c r="J37" s="34">
        <f t="shared" si="1"/>
        <v>4.9062000000000008E-2</v>
      </c>
      <c r="K37" s="35">
        <f t="shared" si="2"/>
        <v>4.6666620000000005</v>
      </c>
    </row>
    <row r="38" spans="1:11" ht="20" customHeight="1">
      <c r="A38" s="51" t="s">
        <v>73</v>
      </c>
      <c r="B38" s="51" t="s">
        <v>79</v>
      </c>
      <c r="C38" s="47">
        <v>2.2400000000000002</v>
      </c>
      <c r="D38" s="31" t="s">
        <v>18</v>
      </c>
      <c r="E38" s="32">
        <v>2.25</v>
      </c>
      <c r="F38" s="32">
        <f t="shared" si="0"/>
        <v>5.0400000000000009</v>
      </c>
      <c r="G38" s="44">
        <v>1.2</v>
      </c>
      <c r="H38" s="33" t="s">
        <v>18</v>
      </c>
      <c r="I38" s="34">
        <v>4.4200000000000003E-2</v>
      </c>
      <c r="J38" s="34">
        <f t="shared" si="1"/>
        <v>5.3040000000000004E-2</v>
      </c>
      <c r="K38" s="35">
        <f t="shared" si="2"/>
        <v>5.0930400000000011</v>
      </c>
    </row>
    <row r="39" spans="1:11" ht="20" customHeight="1">
      <c r="A39" s="51" t="s">
        <v>73</v>
      </c>
      <c r="B39" s="51" t="s">
        <v>80</v>
      </c>
      <c r="C39" s="47">
        <v>2.23</v>
      </c>
      <c r="D39" s="31" t="s">
        <v>18</v>
      </c>
      <c r="E39" s="32">
        <v>2.2799999999999998</v>
      </c>
      <c r="F39" s="32">
        <f t="shared" si="0"/>
        <v>5.0843999999999996</v>
      </c>
      <c r="G39" s="44">
        <v>1.2</v>
      </c>
      <c r="H39" s="33" t="s">
        <v>18</v>
      </c>
      <c r="I39" s="34">
        <v>4.4200000000000003E-2</v>
      </c>
      <c r="J39" s="34">
        <f t="shared" si="1"/>
        <v>5.3040000000000004E-2</v>
      </c>
      <c r="K39" s="35">
        <f t="shared" si="2"/>
        <v>5.1374399999999998</v>
      </c>
    </row>
    <row r="40" spans="1:11" ht="20" customHeight="1">
      <c r="A40" s="51" t="s">
        <v>73</v>
      </c>
      <c r="B40" s="51" t="s">
        <v>81</v>
      </c>
      <c r="C40" s="47">
        <v>2.23</v>
      </c>
      <c r="D40" s="31" t="s">
        <v>18</v>
      </c>
      <c r="E40" s="32">
        <v>2.2799999999999998</v>
      </c>
      <c r="F40" s="32">
        <f t="shared" si="0"/>
        <v>5.0843999999999996</v>
      </c>
      <c r="G40" s="44">
        <v>1.2</v>
      </c>
      <c r="H40" s="33" t="s">
        <v>18</v>
      </c>
      <c r="I40" s="34">
        <v>4.4200000000000003E-2</v>
      </c>
      <c r="J40" s="34">
        <f t="shared" si="1"/>
        <v>5.3040000000000004E-2</v>
      </c>
      <c r="K40" s="35">
        <f t="shared" si="2"/>
        <v>5.1374399999999998</v>
      </c>
    </row>
    <row r="41" spans="1:11" ht="20" customHeight="1">
      <c r="A41" s="51" t="s">
        <v>72</v>
      </c>
      <c r="B41" s="51" t="s">
        <v>58</v>
      </c>
      <c r="C41" s="47">
        <v>2.31</v>
      </c>
      <c r="D41" s="31" t="s">
        <v>18</v>
      </c>
      <c r="E41" s="32">
        <v>2.25</v>
      </c>
      <c r="F41" s="32">
        <f t="shared" si="0"/>
        <v>5.1974999999999998</v>
      </c>
      <c r="G41" s="44">
        <v>1.26</v>
      </c>
      <c r="H41" s="33" t="s">
        <v>18</v>
      </c>
      <c r="I41" s="34">
        <v>4.4200000000000003E-2</v>
      </c>
      <c r="J41" s="34">
        <f t="shared" si="1"/>
        <v>5.5692000000000005E-2</v>
      </c>
      <c r="K41" s="35">
        <f t="shared" si="2"/>
        <v>5.2531919999999994</v>
      </c>
    </row>
    <row r="42" spans="1:11" ht="20" customHeight="1">
      <c r="A42" s="51" t="s">
        <v>72</v>
      </c>
      <c r="B42" s="51" t="s">
        <v>59</v>
      </c>
      <c r="C42" s="47">
        <v>2.31</v>
      </c>
      <c r="D42" s="31" t="s">
        <v>18</v>
      </c>
      <c r="E42" s="32">
        <v>2.25</v>
      </c>
      <c r="F42" s="32">
        <f t="shared" si="0"/>
        <v>5.1974999999999998</v>
      </c>
      <c r="G42" s="44">
        <v>1.41</v>
      </c>
      <c r="H42" s="33" t="s">
        <v>18</v>
      </c>
      <c r="I42" s="34">
        <v>4.4200000000000003E-2</v>
      </c>
      <c r="J42" s="34">
        <f t="shared" si="1"/>
        <v>6.2322000000000002E-2</v>
      </c>
      <c r="K42" s="35">
        <f t="shared" si="2"/>
        <v>5.2598219999999998</v>
      </c>
    </row>
    <row r="43" spans="1:11" ht="20" customHeight="1">
      <c r="A43" s="51" t="s">
        <v>72</v>
      </c>
      <c r="B43" s="51" t="s">
        <v>60</v>
      </c>
      <c r="C43" s="47">
        <v>2.31</v>
      </c>
      <c r="D43" s="31" t="s">
        <v>18</v>
      </c>
      <c r="E43" s="32">
        <v>2.25</v>
      </c>
      <c r="F43" s="32">
        <f t="shared" si="0"/>
        <v>5.1974999999999998</v>
      </c>
      <c r="G43" s="44">
        <v>1.2</v>
      </c>
      <c r="H43" s="33" t="s">
        <v>18</v>
      </c>
      <c r="I43" s="34">
        <v>4.4200000000000003E-2</v>
      </c>
      <c r="J43" s="34">
        <f t="shared" si="1"/>
        <v>5.3040000000000004E-2</v>
      </c>
      <c r="K43" s="35">
        <f t="shared" si="2"/>
        <v>5.25054</v>
      </c>
    </row>
    <row r="44" spans="1:11" ht="20" customHeight="1">
      <c r="C44"/>
      <c r="G44"/>
    </row>
  </sheetData>
  <sheetProtection algorithmName="SHA-512" hashValue="8yW619Z5M9kLc8IJowp/KrpDzY8z4jt+WdrarI1ZiLN3BLju/G5dq5zVF4jlM2qQazBBA8wo6GWKExbazSLbcA==" saltValue="z/e7f2DLdaTfxlMfNPSrrw==" spinCount="100000" sheet="1" objects="1" scenarios="1" formatCells="0" formatColumns="0" formatRow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3"/>
  <sheetViews>
    <sheetView zoomScale="83" workbookViewId="0"/>
  </sheetViews>
  <sheetFormatPr baseColWidth="10" defaultColWidth="11.5" defaultRowHeight="15"/>
  <cols>
    <col min="1" max="1" width="31.1640625" style="52" bestFit="1" customWidth="1"/>
    <col min="2" max="2" width="18.83203125" style="52" bestFit="1" customWidth="1"/>
    <col min="3" max="3" width="16.6640625" style="52" bestFit="1" customWidth="1"/>
    <col min="4" max="4" width="14.6640625" style="4" bestFit="1" customWidth="1"/>
    <col min="5" max="5" width="20.83203125" style="4" bestFit="1" customWidth="1"/>
    <col min="6" max="6" width="47.83203125" style="4" bestFit="1" customWidth="1"/>
    <col min="7" max="7" width="39.5" style="4" bestFit="1" customWidth="1"/>
    <col min="8" max="8" width="19.83203125" style="5" bestFit="1" customWidth="1"/>
    <col min="9" max="9" width="26" style="5" bestFit="1" customWidth="1"/>
    <col min="10" max="10" width="53" style="5" bestFit="1" customWidth="1"/>
    <col min="11" max="11" width="50.33203125" style="5" bestFit="1" customWidth="1"/>
    <col min="12" max="12" width="70.83203125" style="6" bestFit="1" customWidth="1"/>
    <col min="13" max="13" width="59.83203125" bestFit="1" customWidth="1"/>
  </cols>
  <sheetData>
    <row r="1" spans="1:15" ht="16">
      <c r="A1" s="48" t="s">
        <v>0</v>
      </c>
      <c r="B1" s="49" t="s">
        <v>1</v>
      </c>
      <c r="C1" s="49" t="s">
        <v>2</v>
      </c>
      <c r="D1" s="9" t="s">
        <v>7</v>
      </c>
      <c r="E1" s="9" t="s">
        <v>8</v>
      </c>
      <c r="F1" s="9" t="s">
        <v>9</v>
      </c>
      <c r="G1" s="9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1" t="s">
        <v>15</v>
      </c>
      <c r="M1" s="17" t="s">
        <v>4</v>
      </c>
    </row>
    <row r="2" spans="1:15" ht="18">
      <c r="A2" s="50" t="s">
        <v>102</v>
      </c>
      <c r="B2" s="51" t="str">
        <f>'Aluminium Byg'!A2</f>
        <v>Clip-In</v>
      </c>
      <c r="C2" s="51" t="str">
        <f>'Aluminium Byg'!B2</f>
        <v>300x300</v>
      </c>
      <c r="D2" s="2">
        <f>'Aluminium Byg'!C2</f>
        <v>2.12</v>
      </c>
      <c r="E2" s="2" t="str">
        <f>'Aluminium Byg'!D2</f>
        <v>1 kg</v>
      </c>
      <c r="F2" s="2">
        <f>'Aluminium Byg'!E2</f>
        <v>4.32</v>
      </c>
      <c r="G2" s="2">
        <f>'Aluminium Byg'!F2</f>
        <v>9.1584000000000003</v>
      </c>
      <c r="H2" s="3">
        <f>'Aluminium Byg'!G2</f>
        <v>2.09</v>
      </c>
      <c r="I2" s="3" t="str">
        <f>'Aluminium Byg'!H2</f>
        <v>1 kg</v>
      </c>
      <c r="J2" s="3">
        <f>'Aluminium Byg'!I2</f>
        <v>4.4200000000000003E-2</v>
      </c>
      <c r="K2" s="3">
        <f>'Aluminium Byg'!J2</f>
        <v>9.2378000000000002E-2</v>
      </c>
      <c r="L2" s="7">
        <f>'Aluminium Byg'!K2</f>
        <v>9.2507780000000004</v>
      </c>
      <c r="M2" t="str">
        <f t="shared" ref="M2:M65" si="0">A2&amp;"|"&amp;B2&amp;"|"&amp;C2</f>
        <v>Aluminium byg|Clip-In|300x300</v>
      </c>
      <c r="O2" s="15"/>
    </row>
    <row r="3" spans="1:15" ht="16">
      <c r="A3" s="50" t="s">
        <v>102</v>
      </c>
      <c r="B3" s="51" t="str">
        <f>'Aluminium Byg'!A3</f>
        <v>Clip-In</v>
      </c>
      <c r="C3" s="51" t="str">
        <f>'Aluminium Byg'!B3</f>
        <v>300x600</v>
      </c>
      <c r="D3" s="2">
        <f>'Aluminium Byg'!C3</f>
        <v>2.12</v>
      </c>
      <c r="E3" s="2" t="str">
        <f>'Aluminium Byg'!D3</f>
        <v>1 kg</v>
      </c>
      <c r="F3" s="2">
        <f>'Aluminium Byg'!E3</f>
        <v>4.32</v>
      </c>
      <c r="G3" s="2">
        <f>'Aluminium Byg'!F3</f>
        <v>9.1584000000000003</v>
      </c>
      <c r="H3" s="3">
        <f>'Aluminium Byg'!G3</f>
        <v>1.39</v>
      </c>
      <c r="I3" s="3" t="str">
        <f>'Aluminium Byg'!H3</f>
        <v>1 kg</v>
      </c>
      <c r="J3" s="3">
        <f>'Aluminium Byg'!I3</f>
        <v>4.4200000000000003E-2</v>
      </c>
      <c r="K3" s="3">
        <f>'Aluminium Byg'!J3</f>
        <v>6.1438E-2</v>
      </c>
      <c r="L3" s="7">
        <f>'Aluminium Byg'!K3</f>
        <v>9.2198380000000011</v>
      </c>
      <c r="M3" t="str">
        <f t="shared" si="0"/>
        <v>Aluminium byg|Clip-In|300x600</v>
      </c>
    </row>
    <row r="4" spans="1:15" ht="16">
      <c r="A4" s="50" t="s">
        <v>102</v>
      </c>
      <c r="B4" s="51" t="str">
        <f>'Aluminium Byg'!A4</f>
        <v>Clip-In</v>
      </c>
      <c r="C4" s="51" t="str">
        <f>'Aluminium Byg'!B4</f>
        <v>400x400</v>
      </c>
      <c r="D4" s="2">
        <f>'Aluminium Byg'!C4</f>
        <v>2.12</v>
      </c>
      <c r="E4" s="2" t="str">
        <f>'Aluminium Byg'!D4</f>
        <v>1 kg</v>
      </c>
      <c r="F4" s="2">
        <f>'Aluminium Byg'!E4</f>
        <v>4.32</v>
      </c>
      <c r="G4" s="2">
        <f>'Aluminium Byg'!F4</f>
        <v>9.1584000000000003</v>
      </c>
      <c r="H4" s="3">
        <f>'Aluminium Byg'!G4</f>
        <v>1.97</v>
      </c>
      <c r="I4" s="3" t="str">
        <f>'Aluminium Byg'!H4</f>
        <v>1 kg</v>
      </c>
      <c r="J4" s="3">
        <f>'Aluminium Byg'!I4</f>
        <v>4.4200000000000003E-2</v>
      </c>
      <c r="K4" s="3">
        <f>'Aluminium Byg'!J4</f>
        <v>8.7073999999999999E-2</v>
      </c>
      <c r="L4" s="7">
        <f>'Aluminium Byg'!K4</f>
        <v>9.2454739999999997</v>
      </c>
      <c r="M4" t="str">
        <f t="shared" si="0"/>
        <v>Aluminium byg|Clip-In|400x400</v>
      </c>
    </row>
    <row r="5" spans="1:15" ht="16">
      <c r="A5" s="50" t="s">
        <v>102</v>
      </c>
      <c r="B5" s="51" t="str">
        <f>'Aluminium Byg'!A5</f>
        <v>Clip-In</v>
      </c>
      <c r="C5" s="51" t="str">
        <f>'Aluminium Byg'!B5</f>
        <v>500x500</v>
      </c>
      <c r="D5" s="2">
        <f>'Aluminium Byg'!C5</f>
        <v>2.12</v>
      </c>
      <c r="E5" s="2" t="str">
        <f>'Aluminium Byg'!D5</f>
        <v>1 kg</v>
      </c>
      <c r="F5" s="2">
        <f>'Aluminium Byg'!E5</f>
        <v>4.32</v>
      </c>
      <c r="G5" s="2">
        <f>'Aluminium Byg'!F5</f>
        <v>9.1584000000000003</v>
      </c>
      <c r="H5" s="3">
        <f>'Aluminium Byg'!G5</f>
        <v>1.76</v>
      </c>
      <c r="I5" s="3" t="str">
        <f>'Aluminium Byg'!H5</f>
        <v>1 kg</v>
      </c>
      <c r="J5" s="3">
        <f>'Aluminium Byg'!I5</f>
        <v>4.4200000000000003E-2</v>
      </c>
      <c r="K5" s="3">
        <f>'Aluminium Byg'!J5</f>
        <v>7.7792E-2</v>
      </c>
      <c r="L5" s="7">
        <f>'Aluminium Byg'!K5</f>
        <v>9.2361920000000008</v>
      </c>
      <c r="M5" t="str">
        <f t="shared" si="0"/>
        <v>Aluminium byg|Clip-In|500x500</v>
      </c>
    </row>
    <row r="6" spans="1:15" ht="16">
      <c r="A6" s="50" t="s">
        <v>102</v>
      </c>
      <c r="B6" s="51" t="str">
        <f>'Aluminium Byg'!A6</f>
        <v>Clip-In</v>
      </c>
      <c r="C6" s="51" t="str">
        <f>'Aluminium Byg'!B6</f>
        <v>600x600</v>
      </c>
      <c r="D6" s="2">
        <f>'Aluminium Byg'!C6</f>
        <v>2.12</v>
      </c>
      <c r="E6" s="2" t="str">
        <f>'Aluminium Byg'!D6</f>
        <v>1 kg</v>
      </c>
      <c r="F6" s="2">
        <f>'Aluminium Byg'!E6</f>
        <v>4.32</v>
      </c>
      <c r="G6" s="2">
        <f>'Aluminium Byg'!F6</f>
        <v>9.1584000000000003</v>
      </c>
      <c r="H6" s="3">
        <f>'Aluminium Byg'!G6</f>
        <v>2.2599999999999998</v>
      </c>
      <c r="I6" s="3" t="str">
        <f>'Aluminium Byg'!H6</f>
        <v>1 kg</v>
      </c>
      <c r="J6" s="3">
        <f>'Aluminium Byg'!I6</f>
        <v>4.4200000000000003E-2</v>
      </c>
      <c r="K6" s="3">
        <f>'Aluminium Byg'!J6</f>
        <v>9.9891999999999995E-2</v>
      </c>
      <c r="L6" s="7">
        <f>'Aluminium Byg'!K6</f>
        <v>9.2582920000000009</v>
      </c>
      <c r="M6" t="str">
        <f t="shared" si="0"/>
        <v>Aluminium byg|Clip-In|600x600</v>
      </c>
    </row>
    <row r="7" spans="1:15" ht="16">
      <c r="A7" s="50" t="s">
        <v>102</v>
      </c>
      <c r="B7" s="51" t="str">
        <f>'Aluminium Byg'!A7</f>
        <v>Clip-In</v>
      </c>
      <c r="C7" s="51" t="str">
        <f>'Aluminium Byg'!B7</f>
        <v>600x1200</v>
      </c>
      <c r="D7" s="2">
        <f>'Aluminium Byg'!C7</f>
        <v>2.12</v>
      </c>
      <c r="E7" s="2" t="str">
        <f>'Aluminium Byg'!D7</f>
        <v>1 kg</v>
      </c>
      <c r="F7" s="2">
        <f>'Aluminium Byg'!E7</f>
        <v>4.32</v>
      </c>
      <c r="G7" s="2">
        <f>'Aluminium Byg'!F7</f>
        <v>9.1584000000000003</v>
      </c>
      <c r="H7" s="3">
        <f>'Aluminium Byg'!G7</f>
        <v>1.77</v>
      </c>
      <c r="I7" s="3" t="str">
        <f>'Aluminium Byg'!H7</f>
        <v>1 kg</v>
      </c>
      <c r="J7" s="3">
        <f>'Aluminium Byg'!I7</f>
        <v>4.4200000000000003E-2</v>
      </c>
      <c r="K7" s="3">
        <f>'Aluminium Byg'!J7</f>
        <v>7.8234000000000012E-2</v>
      </c>
      <c r="L7" s="7">
        <f>'Aluminium Byg'!K7</f>
        <v>9.2366340000000005</v>
      </c>
      <c r="M7" t="str">
        <f t="shared" si="0"/>
        <v>Aluminium byg|Clip-In|600x1200</v>
      </c>
    </row>
    <row r="8" spans="1:15" ht="16">
      <c r="A8" s="50" t="s">
        <v>102</v>
      </c>
      <c r="B8" s="51" t="str">
        <f>'Aluminium Byg'!A8</f>
        <v>Clip-In Custom Tile</v>
      </c>
      <c r="C8" s="51" t="str">
        <f>'Aluminium Byg'!B8</f>
        <v>600x1200</v>
      </c>
      <c r="D8" s="2">
        <f>'Aluminium Byg'!C8</f>
        <v>3.06</v>
      </c>
      <c r="E8" s="2" t="str">
        <f>'Aluminium Byg'!D8</f>
        <v>1 kg</v>
      </c>
      <c r="F8" s="2">
        <f>'Aluminium Byg'!E8</f>
        <v>4.4800000000000004</v>
      </c>
      <c r="G8" s="2">
        <f>'Aluminium Byg'!F8</f>
        <v>13.708800000000002</v>
      </c>
      <c r="H8" s="59">
        <f>'Aluminium Byg'!G8</f>
        <v>1.8733333333333331</v>
      </c>
      <c r="I8" s="3" t="str">
        <f>'Aluminium Byg'!H8</f>
        <v>1 kg</v>
      </c>
      <c r="J8" s="3">
        <f>'Aluminium Byg'!I8</f>
        <v>4.4200000000000003E-2</v>
      </c>
      <c r="K8" s="3">
        <f>'Aluminium Byg'!J8</f>
        <v>8.2801333333333324E-2</v>
      </c>
      <c r="L8" s="7">
        <f>'Aluminium Byg'!K8</f>
        <v>13.791601333333336</v>
      </c>
      <c r="M8" t="str">
        <f t="shared" si="0"/>
        <v>Aluminium byg|Clip-In Custom Tile|600x1200</v>
      </c>
    </row>
    <row r="9" spans="1:15" ht="16">
      <c r="A9" s="50" t="s">
        <v>102</v>
      </c>
      <c r="B9" s="51" t="str">
        <f>'Aluminium Byg'!A9</f>
        <v>Lamella</v>
      </c>
      <c r="C9" s="51" t="str">
        <f>'Aluminium Byg'!B9</f>
        <v>40x55x40</v>
      </c>
      <c r="D9" s="2">
        <f>'Aluminium Byg'!C9</f>
        <v>1.71</v>
      </c>
      <c r="E9" s="2" t="str">
        <f>'Aluminium Byg'!D9</f>
        <v>1 kg</v>
      </c>
      <c r="F9" s="2">
        <f>'Aluminium Byg'!E9</f>
        <v>4.3899999999999997</v>
      </c>
      <c r="G9" s="2">
        <f>'Aluminium Byg'!F9</f>
        <v>7.506899999999999</v>
      </c>
      <c r="H9" s="3">
        <f>'Aluminium Byg'!G9</f>
        <v>0.41</v>
      </c>
      <c r="I9" s="3" t="str">
        <f>'Aluminium Byg'!H9</f>
        <v>1 kg</v>
      </c>
      <c r="J9" s="3">
        <f>'Aluminium Byg'!I9</f>
        <v>4.4200000000000003E-2</v>
      </c>
      <c r="K9" s="3">
        <f>'Aluminium Byg'!J9</f>
        <v>1.8121999999999999E-2</v>
      </c>
      <c r="L9" s="7">
        <f>'Aluminium Byg'!K9</f>
        <v>7.525021999999999</v>
      </c>
      <c r="M9" t="str">
        <f t="shared" si="0"/>
        <v>Aluminium byg|Lamella|40x55x40</v>
      </c>
    </row>
    <row r="10" spans="1:15" ht="16">
      <c r="A10" s="50" t="s">
        <v>102</v>
      </c>
      <c r="B10" s="51" t="str">
        <f>'Aluminium Byg'!A10</f>
        <v>Lamella</v>
      </c>
      <c r="C10" s="51" t="str">
        <f>'Aluminium Byg'!B10</f>
        <v>40x30x40</v>
      </c>
      <c r="D10" s="2">
        <f>'Aluminium Byg'!C10</f>
        <v>1.44</v>
      </c>
      <c r="E10" s="2" t="str">
        <f>'Aluminium Byg'!D10</f>
        <v>1 kg</v>
      </c>
      <c r="F10" s="2">
        <f>'Aluminium Byg'!E10</f>
        <v>4.28</v>
      </c>
      <c r="G10" s="2">
        <f>'Aluminium Byg'!F10</f>
        <v>6.1631999999999998</v>
      </c>
      <c r="H10" s="3">
        <f>'Aluminium Byg'!G10</f>
        <v>0.41</v>
      </c>
      <c r="I10" s="3" t="str">
        <f>'Aluminium Byg'!H10</f>
        <v>1 kg</v>
      </c>
      <c r="J10" s="3">
        <f>'Aluminium Byg'!I10</f>
        <v>4.4200000000000003E-2</v>
      </c>
      <c r="K10" s="3">
        <f>'Aluminium Byg'!J10</f>
        <v>1.8121999999999999E-2</v>
      </c>
      <c r="L10" s="7">
        <f>'Aluminium Byg'!K10</f>
        <v>6.1813219999999998</v>
      </c>
      <c r="M10" t="str">
        <f t="shared" si="0"/>
        <v>Aluminium byg|Lamella|40x30x40</v>
      </c>
    </row>
    <row r="11" spans="1:15" ht="16">
      <c r="A11" s="50" t="s">
        <v>102</v>
      </c>
      <c r="B11" s="51" t="str">
        <f>'Aluminium Byg'!A11</f>
        <v>Lamella</v>
      </c>
      <c r="C11" s="51" t="str">
        <f>'Aluminium Byg'!B11</f>
        <v>60x30x60</v>
      </c>
      <c r="D11" s="2">
        <f>'Aluminium Byg'!C11</f>
        <v>2.33</v>
      </c>
      <c r="E11" s="2" t="str">
        <f>'Aluminium Byg'!D11</f>
        <v>1 kg</v>
      </c>
      <c r="F11" s="2">
        <f>'Aluminium Byg'!E11</f>
        <v>4.37</v>
      </c>
      <c r="G11" s="2">
        <f>'Aluminium Byg'!F11</f>
        <v>10.1821</v>
      </c>
      <c r="H11" s="3">
        <f>'Aluminium Byg'!G11</f>
        <v>0.41</v>
      </c>
      <c r="I11" s="3" t="str">
        <f>'Aluminium Byg'!H11</f>
        <v>1 kg</v>
      </c>
      <c r="J11" s="3">
        <f>'Aluminium Byg'!I11</f>
        <v>4.4200000000000003E-2</v>
      </c>
      <c r="K11" s="3">
        <f>'Aluminium Byg'!J11</f>
        <v>1.8121999999999999E-2</v>
      </c>
      <c r="L11" s="7">
        <f>'Aluminium Byg'!K11</f>
        <v>10.200222</v>
      </c>
      <c r="M11" t="str">
        <f t="shared" si="0"/>
        <v>Aluminium byg|Lamella|60x30x60</v>
      </c>
    </row>
    <row r="12" spans="1:15" ht="16">
      <c r="A12" s="50" t="s">
        <v>102</v>
      </c>
      <c r="B12" s="51" t="str">
        <f>'Aluminium Byg'!A12</f>
        <v>Lamella</v>
      </c>
      <c r="C12" s="51" t="str">
        <f>'Aluminium Byg'!B12</f>
        <v>100x30x100</v>
      </c>
      <c r="D12" s="2">
        <f>'Aluminium Byg'!C12</f>
        <v>4.29</v>
      </c>
      <c r="E12" s="2" t="str">
        <f>'Aluminium Byg'!D12</f>
        <v>1 kg</v>
      </c>
      <c r="F12" s="2">
        <f>'Aluminium Byg'!E12</f>
        <v>4.5599999999999996</v>
      </c>
      <c r="G12" s="2">
        <f>'Aluminium Byg'!F12</f>
        <v>19.5624</v>
      </c>
      <c r="H12" s="3">
        <f>'Aluminium Byg'!G12</f>
        <v>0.41</v>
      </c>
      <c r="I12" s="3" t="str">
        <f>'Aluminium Byg'!H12</f>
        <v>1 kg</v>
      </c>
      <c r="J12" s="3">
        <f>'Aluminium Byg'!I12</f>
        <v>4.4200000000000003E-2</v>
      </c>
      <c r="K12" s="3">
        <f>'Aluminium Byg'!J12</f>
        <v>1.8121999999999999E-2</v>
      </c>
      <c r="L12" s="7">
        <f>'Aluminium Byg'!K12</f>
        <v>19.580522000000002</v>
      </c>
      <c r="M12" t="str">
        <f t="shared" si="0"/>
        <v>Aluminium byg|Lamella|100x30x100</v>
      </c>
    </row>
    <row r="13" spans="1:15" ht="16">
      <c r="A13" s="50" t="s">
        <v>102</v>
      </c>
      <c r="B13" s="51" t="str">
        <f>'Aluminium Byg'!A13</f>
        <v>Lamella</v>
      </c>
      <c r="C13" s="51" t="str">
        <f>'Aluminium Byg'!B13</f>
        <v>50x50x50</v>
      </c>
      <c r="D13" s="2">
        <f>'Aluminium Byg'!C13</f>
        <v>2.33</v>
      </c>
      <c r="E13" s="2" t="str">
        <f>'Aluminium Byg'!D13</f>
        <v>1 kg</v>
      </c>
      <c r="F13" s="2">
        <f>'Aluminium Byg'!E13</f>
        <v>4.49</v>
      </c>
      <c r="G13" s="2">
        <f>'Aluminium Byg'!F13</f>
        <v>10.4617</v>
      </c>
      <c r="H13" s="3">
        <f>'Aluminium Byg'!G13</f>
        <v>0.41</v>
      </c>
      <c r="I13" s="3" t="str">
        <f>'Aluminium Byg'!H13</f>
        <v>1 kg</v>
      </c>
      <c r="J13" s="3">
        <f>'Aluminium Byg'!I13</f>
        <v>4.4200000000000003E-2</v>
      </c>
      <c r="K13" s="3">
        <f>'Aluminium Byg'!J13</f>
        <v>1.8121999999999999E-2</v>
      </c>
      <c r="L13" s="7">
        <f>'Aluminium Byg'!K13</f>
        <v>10.479822</v>
      </c>
      <c r="M13" t="str">
        <f t="shared" si="0"/>
        <v>Aluminium byg|Lamella|50x50x50</v>
      </c>
    </row>
    <row r="14" spans="1:15" ht="16">
      <c r="A14" s="50" t="s">
        <v>102</v>
      </c>
      <c r="B14" s="51" t="str">
        <f>'Aluminium Byg'!A14</f>
        <v>Lamella</v>
      </c>
      <c r="C14" s="51" t="str">
        <f>'Aluminium Byg'!B14</f>
        <v>60x50x60</v>
      </c>
      <c r="D14" s="2">
        <f>'Aluminium Byg'!C14</f>
        <v>3.16</v>
      </c>
      <c r="E14" s="2" t="str">
        <f>'Aluminium Byg'!D14</f>
        <v>1 kg</v>
      </c>
      <c r="F14" s="2">
        <f>'Aluminium Byg'!E14</f>
        <v>4.49</v>
      </c>
      <c r="G14" s="2">
        <f>'Aluminium Byg'!F14</f>
        <v>14.188400000000001</v>
      </c>
      <c r="H14" s="3">
        <f>'Aluminium Byg'!G14</f>
        <v>0.41</v>
      </c>
      <c r="I14" s="3" t="str">
        <f>'Aluminium Byg'!H14</f>
        <v>1 kg</v>
      </c>
      <c r="J14" s="3">
        <f>'Aluminium Byg'!I14</f>
        <v>4.4200000000000003E-2</v>
      </c>
      <c r="K14" s="3">
        <f>'Aluminium Byg'!J14</f>
        <v>1.8121999999999999E-2</v>
      </c>
      <c r="L14" s="7">
        <f>'Aluminium Byg'!K14</f>
        <v>14.206522000000001</v>
      </c>
      <c r="M14" t="str">
        <f t="shared" si="0"/>
        <v>Aluminium byg|Lamella|60x50x60</v>
      </c>
    </row>
    <row r="15" spans="1:15" ht="16">
      <c r="A15" s="50" t="s">
        <v>102</v>
      </c>
      <c r="B15" s="51" t="str">
        <f>'Aluminium Byg'!A15</f>
        <v>Lamella</v>
      </c>
      <c r="C15" s="51" t="str">
        <f>'Aluminium Byg'!B15</f>
        <v>100x75x100</v>
      </c>
      <c r="D15" s="2">
        <f>'Aluminium Byg'!C15</f>
        <v>3.35</v>
      </c>
      <c r="E15" s="2" t="str">
        <f>'Aluminium Byg'!D15</f>
        <v>1 kg</v>
      </c>
      <c r="F15" s="2">
        <f>'Aluminium Byg'!E15</f>
        <v>4.5</v>
      </c>
      <c r="G15" s="2">
        <f>'Aluminium Byg'!F15</f>
        <v>15.075000000000001</v>
      </c>
      <c r="H15" s="3">
        <f>'Aluminium Byg'!G15</f>
        <v>0.41</v>
      </c>
      <c r="I15" s="3" t="str">
        <f>'Aluminium Byg'!H15</f>
        <v>1 kg</v>
      </c>
      <c r="J15" s="3">
        <f>'Aluminium Byg'!I15</f>
        <v>4.4200000000000003E-2</v>
      </c>
      <c r="K15" s="3">
        <f>'Aluminium Byg'!J15</f>
        <v>1.8121999999999999E-2</v>
      </c>
      <c r="L15" s="7">
        <f>'Aluminium Byg'!K15</f>
        <v>15.093122000000001</v>
      </c>
      <c r="M15" t="str">
        <f t="shared" si="0"/>
        <v>Aluminium byg|Lamella|100x75x100</v>
      </c>
    </row>
    <row r="16" spans="1:15" ht="16">
      <c r="A16" s="50" t="s">
        <v>102</v>
      </c>
      <c r="B16" s="51" t="str">
        <f>'Aluminium Byg'!A16</f>
        <v>31 Panel</v>
      </c>
      <c r="C16" s="51" t="str">
        <f>'Aluminium Byg'!B16</f>
        <v xml:space="preserve">31/xxx/45 </v>
      </c>
      <c r="D16" s="2">
        <f>'Aluminium Byg'!C16</f>
        <v>1.96</v>
      </c>
      <c r="E16" s="2" t="str">
        <f>'Aluminium Byg'!D16</f>
        <v>1 kg</v>
      </c>
      <c r="F16" s="2">
        <f>'Aluminium Byg'!E16</f>
        <v>4.3</v>
      </c>
      <c r="G16" s="2">
        <f>'Aluminium Byg'!F16</f>
        <v>8.427999999999999</v>
      </c>
      <c r="H16" s="3">
        <f>'Aluminium Byg'!G16</f>
        <v>0.39</v>
      </c>
      <c r="I16" s="3" t="str">
        <f>'Aluminium Byg'!H16</f>
        <v>1 kg</v>
      </c>
      <c r="J16" s="3">
        <f>'Aluminium Byg'!I16</f>
        <v>4.4200000000000003E-2</v>
      </c>
      <c r="K16" s="3">
        <f>'Aluminium Byg'!J16</f>
        <v>1.7238000000000003E-2</v>
      </c>
      <c r="L16" s="7">
        <f>'Aluminium Byg'!K16</f>
        <v>8.4452379999999998</v>
      </c>
      <c r="M16" t="str">
        <f t="shared" si="0"/>
        <v xml:space="preserve">Aluminium byg|31 Panel|31/xxx/45 </v>
      </c>
    </row>
    <row r="17" spans="1:13" ht="16">
      <c r="A17" s="50" t="s">
        <v>102</v>
      </c>
      <c r="B17" s="51" t="str">
        <f>'Aluminium Byg'!A17</f>
        <v>32 Panel</v>
      </c>
      <c r="C17" s="51" t="str">
        <f>'Aluminium Byg'!B17</f>
        <v xml:space="preserve">32/xxx/45 </v>
      </c>
      <c r="D17" s="2">
        <f>'Aluminium Byg'!C17</f>
        <v>1.96</v>
      </c>
      <c r="E17" s="2" t="str">
        <f>'Aluminium Byg'!D17</f>
        <v>1 kg</v>
      </c>
      <c r="F17" s="2">
        <f>'Aluminium Byg'!E17</f>
        <v>4.3</v>
      </c>
      <c r="G17" s="2">
        <f>'Aluminium Byg'!F17</f>
        <v>8.427999999999999</v>
      </c>
      <c r="H17" s="3">
        <f>'Aluminium Byg'!G17</f>
        <v>0.39</v>
      </c>
      <c r="I17" s="3" t="str">
        <f>'Aluminium Byg'!H17</f>
        <v>1 kg</v>
      </c>
      <c r="J17" s="3">
        <f>'Aluminium Byg'!I17</f>
        <v>4.4200000000000003E-2</v>
      </c>
      <c r="K17" s="3">
        <f>'Aluminium Byg'!J17</f>
        <v>1.7238000000000003E-2</v>
      </c>
      <c r="L17" s="7">
        <f>'Aluminium Byg'!K17</f>
        <v>8.4452379999999998</v>
      </c>
      <c r="M17" t="str">
        <f t="shared" si="0"/>
        <v xml:space="preserve">Aluminium byg|32 Panel|32/xxx/45 </v>
      </c>
    </row>
    <row r="18" spans="1:13" ht="16">
      <c r="A18" s="50" t="s">
        <v>102</v>
      </c>
      <c r="B18" s="51" t="str">
        <f>'Aluminium Byg'!A18</f>
        <v>33 Panel</v>
      </c>
      <c r="C18" s="51" t="str">
        <f>'Aluminium Byg'!B18</f>
        <v>33/xxx/45</v>
      </c>
      <c r="D18" s="2">
        <f>'Aluminium Byg'!C18</f>
        <v>1.96</v>
      </c>
      <c r="E18" s="2" t="str">
        <f>'Aluminium Byg'!D18</f>
        <v>1 kg</v>
      </c>
      <c r="F18" s="2">
        <f>'Aluminium Byg'!E18</f>
        <v>4.3</v>
      </c>
      <c r="G18" s="2">
        <f>'Aluminium Byg'!F18</f>
        <v>8.427999999999999</v>
      </c>
      <c r="H18" s="3">
        <f>'Aluminium Byg'!G18</f>
        <v>0.39</v>
      </c>
      <c r="I18" s="3" t="str">
        <f>'Aluminium Byg'!H18</f>
        <v>1 kg</v>
      </c>
      <c r="J18" s="3">
        <f>'Aluminium Byg'!I18</f>
        <v>4.4200000000000003E-2</v>
      </c>
      <c r="K18" s="3">
        <f>'Aluminium Byg'!J18</f>
        <v>1.7238000000000003E-2</v>
      </c>
      <c r="L18" s="7">
        <f>'Aluminium Byg'!K18</f>
        <v>8.4452379999999998</v>
      </c>
      <c r="M18" t="str">
        <f t="shared" si="0"/>
        <v>Aluminium byg|33 Panel|33/xxx/45</v>
      </c>
    </row>
    <row r="19" spans="1:13" ht="32">
      <c r="A19" s="50" t="s">
        <v>102</v>
      </c>
      <c r="B19" s="51" t="str">
        <f>'Aluminium Byg'!A19</f>
        <v>Lay-In Tile</v>
      </c>
      <c r="C19" s="51" t="str">
        <f>'Aluminium Byg'!B19</f>
        <v xml:space="preserve">Lay-In Flat, 600/T15 </v>
      </c>
      <c r="D19" s="2">
        <f>'Aluminium Byg'!C19</f>
        <v>1.92</v>
      </c>
      <c r="E19" s="2" t="str">
        <f>'Aluminium Byg'!D19</f>
        <v>1 kg</v>
      </c>
      <c r="F19" s="2">
        <f>'Aluminium Byg'!E19</f>
        <v>4.28</v>
      </c>
      <c r="G19" s="2">
        <f>'Aluminium Byg'!F19</f>
        <v>8.2176000000000009</v>
      </c>
      <c r="H19" s="3">
        <f>'Aluminium Byg'!G19</f>
        <v>1.1299999999999999</v>
      </c>
      <c r="I19" s="3" t="str">
        <f>'Aluminium Byg'!H19</f>
        <v>1 kg</v>
      </c>
      <c r="J19" s="3">
        <f>'Aluminium Byg'!I19</f>
        <v>4.4200000000000003E-2</v>
      </c>
      <c r="K19" s="3">
        <f>'Aluminium Byg'!J19</f>
        <v>4.9945999999999997E-2</v>
      </c>
      <c r="L19" s="7">
        <f>'Aluminium Byg'!K19</f>
        <v>8.2675460000000012</v>
      </c>
      <c r="M19" t="str">
        <f t="shared" si="0"/>
        <v xml:space="preserve">Aluminium byg|Lay-In Tile|Lay-In Flat, 600/T15 </v>
      </c>
    </row>
    <row r="20" spans="1:13" ht="16">
      <c r="A20" s="50" t="s">
        <v>102</v>
      </c>
      <c r="B20" s="51" t="str">
        <f>'Aluminium Byg'!A20</f>
        <v>Lay-In Tile</v>
      </c>
      <c r="C20" s="51" t="str">
        <f>'Aluminium Byg'!B20</f>
        <v xml:space="preserve">Lay-In 8, 600/T24 </v>
      </c>
      <c r="D20" s="2">
        <f>'Aluminium Byg'!C20</f>
        <v>1.92</v>
      </c>
      <c r="E20" s="2" t="str">
        <f>'Aluminium Byg'!D20</f>
        <v>1 kg</v>
      </c>
      <c r="F20" s="2">
        <f>'Aluminium Byg'!E20</f>
        <v>4.28</v>
      </c>
      <c r="G20" s="2">
        <f>'Aluminium Byg'!F20</f>
        <v>8.2176000000000009</v>
      </c>
      <c r="H20" s="3">
        <f>'Aluminium Byg'!G20</f>
        <v>1.1299999999999999</v>
      </c>
      <c r="I20" s="3" t="str">
        <f>'Aluminium Byg'!H20</f>
        <v>1 kg</v>
      </c>
      <c r="J20" s="3">
        <f>'Aluminium Byg'!I20</f>
        <v>4.4200000000000003E-2</v>
      </c>
      <c r="K20" s="3">
        <f>'Aluminium Byg'!J20</f>
        <v>4.9945999999999997E-2</v>
      </c>
      <c r="L20" s="7">
        <f>'Aluminium Byg'!K20</f>
        <v>8.2675460000000012</v>
      </c>
      <c r="M20" t="str">
        <f t="shared" si="0"/>
        <v xml:space="preserve">Aluminium byg|Lay-In Tile|Lay-In 8, 600/T24 </v>
      </c>
    </row>
    <row r="21" spans="1:13" ht="16">
      <c r="A21" s="50" t="s">
        <v>102</v>
      </c>
      <c r="B21" s="51" t="str">
        <f>'Aluminium Byg'!A21</f>
        <v>Lay-In Tile</v>
      </c>
      <c r="C21" s="51" t="str">
        <f>'Aluminium Byg'!B21</f>
        <v xml:space="preserve">Lay-In 8, 600/T15 </v>
      </c>
      <c r="D21" s="2">
        <f>'Aluminium Byg'!C21</f>
        <v>1.92</v>
      </c>
      <c r="E21" s="2" t="str">
        <f>'Aluminium Byg'!D21</f>
        <v>1 kg</v>
      </c>
      <c r="F21" s="2">
        <f>'Aluminium Byg'!E21</f>
        <v>4.28</v>
      </c>
      <c r="G21" s="2">
        <f>'Aluminium Byg'!F21</f>
        <v>8.2176000000000009</v>
      </c>
      <c r="H21" s="3">
        <f>'Aluminium Byg'!G21</f>
        <v>1.1299999999999999</v>
      </c>
      <c r="I21" s="3" t="str">
        <f>'Aluminium Byg'!H21</f>
        <v>1 kg</v>
      </c>
      <c r="J21" s="3">
        <f>'Aluminium Byg'!I21</f>
        <v>4.4200000000000003E-2</v>
      </c>
      <c r="K21" s="3">
        <f>'Aluminium Byg'!J21</f>
        <v>4.9945999999999997E-2</v>
      </c>
      <c r="L21" s="7">
        <f>'Aluminium Byg'!K21</f>
        <v>8.2675460000000012</v>
      </c>
      <c r="M21" t="str">
        <f t="shared" si="0"/>
        <v xml:space="preserve">Aluminium byg|Lay-In Tile|Lay-In 8, 600/T15 </v>
      </c>
    </row>
    <row r="22" spans="1:13" ht="16">
      <c r="A22" s="50" t="s">
        <v>102</v>
      </c>
      <c r="B22" s="51" t="str">
        <f>'Aluminium Byg'!A22</f>
        <v>Lay-In Tile</v>
      </c>
      <c r="C22" s="51" t="str">
        <f>'Aluminium Byg'!B22</f>
        <v xml:space="preserve">Lay-In 12, 600/T24 </v>
      </c>
      <c r="D22" s="2">
        <f>'Aluminium Byg'!C22</f>
        <v>1.92</v>
      </c>
      <c r="E22" s="2" t="str">
        <f>'Aluminium Byg'!D22</f>
        <v>1 kg</v>
      </c>
      <c r="F22" s="2">
        <f>'Aluminium Byg'!E22</f>
        <v>4.28</v>
      </c>
      <c r="G22" s="2">
        <f>'Aluminium Byg'!F22</f>
        <v>8.2176000000000009</v>
      </c>
      <c r="H22" s="3">
        <f>'Aluminium Byg'!G22</f>
        <v>1.1299999999999999</v>
      </c>
      <c r="I22" s="3" t="str">
        <f>'Aluminium Byg'!H22</f>
        <v>1 kg</v>
      </c>
      <c r="J22" s="3">
        <f>'Aluminium Byg'!I22</f>
        <v>4.4200000000000003E-2</v>
      </c>
      <c r="K22" s="3">
        <f>'Aluminium Byg'!J22</f>
        <v>4.9945999999999997E-2</v>
      </c>
      <c r="L22" s="7">
        <f>'Aluminium Byg'!K22</f>
        <v>8.2675460000000012</v>
      </c>
      <c r="M22" t="str">
        <f t="shared" si="0"/>
        <v xml:space="preserve">Aluminium byg|Lay-In Tile|Lay-In 12, 600/T24 </v>
      </c>
    </row>
    <row r="23" spans="1:13" ht="16">
      <c r="A23" s="50" t="s">
        <v>102</v>
      </c>
      <c r="B23" s="51" t="str">
        <f>'Aluminium Byg'!A23</f>
        <v>Lay-In Tile</v>
      </c>
      <c r="C23" s="51" t="str">
        <f>'Aluminium Byg'!B23</f>
        <v xml:space="preserve">Lay-In 20, 600/T15 </v>
      </c>
      <c r="D23" s="2">
        <f>'Aluminium Byg'!C23</f>
        <v>1.92</v>
      </c>
      <c r="E23" s="2" t="str">
        <f>'Aluminium Byg'!D23</f>
        <v>1 kg</v>
      </c>
      <c r="F23" s="2">
        <f>'Aluminium Byg'!E23</f>
        <v>4.28</v>
      </c>
      <c r="G23" s="2">
        <f>'Aluminium Byg'!F23</f>
        <v>8.2176000000000009</v>
      </c>
      <c r="H23" s="3">
        <f>'Aluminium Byg'!G23</f>
        <v>1.1299999999999999</v>
      </c>
      <c r="I23" s="3" t="str">
        <f>'Aluminium Byg'!H23</f>
        <v>1 kg</v>
      </c>
      <c r="J23" s="3">
        <f>'Aluminium Byg'!I23</f>
        <v>4.4200000000000003E-2</v>
      </c>
      <c r="K23" s="3">
        <f>'Aluminium Byg'!J23</f>
        <v>4.9945999999999997E-2</v>
      </c>
      <c r="L23" s="7">
        <f>'Aluminium Byg'!K23</f>
        <v>8.2675460000000012</v>
      </c>
      <c r="M23" t="str">
        <f t="shared" si="0"/>
        <v xml:space="preserve">Aluminium byg|Lay-In Tile|Lay-In 20, 600/T15 </v>
      </c>
    </row>
    <row r="24" spans="1:13" ht="16">
      <c r="A24" s="50" t="s">
        <v>102</v>
      </c>
      <c r="B24" s="51" t="str">
        <f>'Aluminium Byg'!A24</f>
        <v>Lay-In Tile</v>
      </c>
      <c r="C24" s="51" t="str">
        <f>'Aluminium Byg'!B24</f>
        <v>Lay-In 30, 600/T24</v>
      </c>
      <c r="D24" s="2">
        <f>'Aluminium Byg'!C24</f>
        <v>1.92</v>
      </c>
      <c r="E24" s="2" t="str">
        <f>'Aluminium Byg'!D24</f>
        <v>1 kg</v>
      </c>
      <c r="F24" s="2">
        <f>'Aluminium Byg'!E24</f>
        <v>4.28</v>
      </c>
      <c r="G24" s="2">
        <f>'Aluminium Byg'!F24</f>
        <v>8.2176000000000009</v>
      </c>
      <c r="H24" s="3">
        <f>'Aluminium Byg'!G24</f>
        <v>1.1299999999999999</v>
      </c>
      <c r="I24" s="3" t="str">
        <f>'Aluminium Byg'!H24</f>
        <v>1 kg</v>
      </c>
      <c r="J24" s="3">
        <f>'Aluminium Byg'!I24</f>
        <v>4.4200000000000003E-2</v>
      </c>
      <c r="K24" s="3">
        <f>'Aluminium Byg'!J24</f>
        <v>4.9945999999999997E-2</v>
      </c>
      <c r="L24" s="7">
        <f>'Aluminium Byg'!K24</f>
        <v>8.2675460000000012</v>
      </c>
      <c r="M24" t="str">
        <f t="shared" si="0"/>
        <v>Aluminium byg|Lay-In Tile|Lay-In 30, 600/T24</v>
      </c>
    </row>
    <row r="25" spans="1:13" ht="16">
      <c r="A25" s="50" t="s">
        <v>102</v>
      </c>
      <c r="B25" s="51" t="str">
        <f>'Aluminium Byg'!A25</f>
        <v>Lay-In Tile Custom</v>
      </c>
      <c r="C25" s="51" t="str">
        <f>'Aluminium Byg'!B25</f>
        <v>600x1200</v>
      </c>
      <c r="D25" s="2">
        <f>'Aluminium Byg'!C25</f>
        <v>3.06</v>
      </c>
      <c r="E25" s="2" t="str">
        <f>'Aluminium Byg'!D25</f>
        <v>1 kg</v>
      </c>
      <c r="F25" s="2">
        <f>'Aluminium Byg'!E25</f>
        <v>4.4800000000000004</v>
      </c>
      <c r="G25" s="2">
        <f>'Aluminium Byg'!F25</f>
        <v>13.708800000000002</v>
      </c>
      <c r="H25" s="3">
        <f>'Aluminium Byg'!G25</f>
        <v>1.1299999999999999</v>
      </c>
      <c r="I25" s="3" t="str">
        <f>'Aluminium Byg'!H25</f>
        <v>1 kg</v>
      </c>
      <c r="J25" s="3">
        <f>'Aluminium Byg'!I25</f>
        <v>4.4200000000000003E-2</v>
      </c>
      <c r="K25" s="3">
        <f>'Aluminium Byg'!J25</f>
        <v>4.9945999999999997E-2</v>
      </c>
      <c r="L25" s="7">
        <f>'Aluminium Byg'!K25</f>
        <v>13.758746000000002</v>
      </c>
      <c r="M25" t="str">
        <f t="shared" si="0"/>
        <v>Aluminium byg|Lay-In Tile Custom|600x1200</v>
      </c>
    </row>
    <row r="26" spans="1:13" ht="16">
      <c r="A26" s="50" t="s">
        <v>102</v>
      </c>
      <c r="B26" s="51" t="str">
        <f>'Aluminium Byg'!A26</f>
        <v>Bandraster</v>
      </c>
      <c r="C26" s="51" t="str">
        <f>'Aluminium Byg'!B26</f>
        <v>600x1200</v>
      </c>
      <c r="D26" s="2">
        <f>'Aluminium Byg'!C26</f>
        <v>3.06</v>
      </c>
      <c r="E26" s="2" t="str">
        <f>'Aluminium Byg'!D26</f>
        <v>1 kg</v>
      </c>
      <c r="F26" s="2">
        <f>'Aluminium Byg'!E26</f>
        <v>4.4800000000000004</v>
      </c>
      <c r="G26" s="2">
        <f>'Aluminium Byg'!F26</f>
        <v>13.708800000000002</v>
      </c>
      <c r="H26" s="3">
        <f>'Aluminium Byg'!G26</f>
        <v>3.5</v>
      </c>
      <c r="I26" s="3" t="str">
        <f>'Aluminium Byg'!H26</f>
        <v>1 kg</v>
      </c>
      <c r="J26" s="3">
        <f>'Aluminium Byg'!I26</f>
        <v>4.4200000000000003E-2</v>
      </c>
      <c r="K26" s="3">
        <f>'Aluminium Byg'!J26</f>
        <v>0.1547</v>
      </c>
      <c r="L26" s="7">
        <f>'Aluminium Byg'!K26</f>
        <v>13.863500000000002</v>
      </c>
      <c r="M26" t="str">
        <f t="shared" si="0"/>
        <v>Aluminium byg|Bandraster|600x1200</v>
      </c>
    </row>
    <row r="27" spans="1:13" ht="32">
      <c r="A27" s="50" t="s">
        <v>102</v>
      </c>
      <c r="B27" s="51" t="str">
        <f>'Aluminium Byg'!A27</f>
        <v>10/100/200/300 Panel</v>
      </c>
      <c r="C27" s="51" t="str">
        <f>'Aluminium Byg'!B27</f>
        <v xml:space="preserve">D-10/xxx/20 </v>
      </c>
      <c r="D27" s="2">
        <f>'Aluminium Byg'!C27</f>
        <v>2.0299999999999998</v>
      </c>
      <c r="E27" s="2" t="str">
        <f>'Aluminium Byg'!D27</f>
        <v>1 kg</v>
      </c>
      <c r="F27" s="2">
        <f>'Aluminium Byg'!E27</f>
        <v>4.3099999999999996</v>
      </c>
      <c r="G27" s="2">
        <f>'Aluminium Byg'!F27</f>
        <v>8.7492999999999981</v>
      </c>
      <c r="H27" s="3">
        <f>'Aluminium Byg'!G27</f>
        <v>0.65</v>
      </c>
      <c r="I27" s="3" t="str">
        <f>'Aluminium Byg'!H27</f>
        <v>1 kg</v>
      </c>
      <c r="J27" s="3">
        <f>'Aluminium Byg'!I27</f>
        <v>4.4200000000000003E-2</v>
      </c>
      <c r="K27" s="3">
        <f>'Aluminium Byg'!J27</f>
        <v>2.8730000000000002E-2</v>
      </c>
      <c r="L27" s="7">
        <f>'Aluminium Byg'!K27</f>
        <v>8.7780299999999976</v>
      </c>
      <c r="M27" t="str">
        <f t="shared" si="0"/>
        <v xml:space="preserve">Aluminium byg|10/100/200/300 Panel|D-10/xxx/20 </v>
      </c>
    </row>
    <row r="28" spans="1:13" ht="32">
      <c r="A28" s="50" t="s">
        <v>102</v>
      </c>
      <c r="B28" s="51" t="str">
        <f>'Aluminium Byg'!A28</f>
        <v>10/100/200/300 Panel</v>
      </c>
      <c r="C28" s="51" t="str">
        <f>'Aluminium Byg'!B28</f>
        <v xml:space="preserve">D-50/xxx/20 </v>
      </c>
      <c r="D28" s="2">
        <f>'Aluminium Byg'!C28</f>
        <v>2.0299999999999998</v>
      </c>
      <c r="E28" s="2" t="str">
        <f>'Aluminium Byg'!D28</f>
        <v>1 kg</v>
      </c>
      <c r="F28" s="2">
        <f>'Aluminium Byg'!E28</f>
        <v>4.3099999999999996</v>
      </c>
      <c r="G28" s="2">
        <f>'Aluminium Byg'!F28</f>
        <v>8.7492999999999981</v>
      </c>
      <c r="H28" s="3">
        <f>'Aluminium Byg'!G28</f>
        <v>0.61</v>
      </c>
      <c r="I28" s="3" t="str">
        <f>'Aluminium Byg'!H28</f>
        <v>1 kg</v>
      </c>
      <c r="J28" s="3">
        <f>'Aluminium Byg'!I28</f>
        <v>4.4200000000000003E-2</v>
      </c>
      <c r="K28" s="3">
        <f>'Aluminium Byg'!J28</f>
        <v>2.6962E-2</v>
      </c>
      <c r="L28" s="7">
        <f>'Aluminium Byg'!K28</f>
        <v>8.7762619999999973</v>
      </c>
      <c r="M28" t="str">
        <f t="shared" si="0"/>
        <v xml:space="preserve">Aluminium byg|10/100/200/300 Panel|D-50/xxx/20 </v>
      </c>
    </row>
    <row r="29" spans="1:13" ht="32">
      <c r="A29" s="50" t="s">
        <v>102</v>
      </c>
      <c r="B29" s="51" t="str">
        <f>'Aluminium Byg'!A29</f>
        <v>10/100/200/300 Panel</v>
      </c>
      <c r="C29" s="51" t="str">
        <f>'Aluminium Byg'!B29</f>
        <v xml:space="preserve">D-100/xxx/20 </v>
      </c>
      <c r="D29" s="2">
        <f>'Aluminium Byg'!C29</f>
        <v>2.0299999999999998</v>
      </c>
      <c r="E29" s="2" t="str">
        <f>'Aluminium Byg'!D29</f>
        <v>1 kg</v>
      </c>
      <c r="F29" s="2">
        <f>'Aluminium Byg'!E29</f>
        <v>4.3099999999999996</v>
      </c>
      <c r="G29" s="2">
        <f>'Aluminium Byg'!F29</f>
        <v>8.7492999999999981</v>
      </c>
      <c r="H29" s="3">
        <f>'Aluminium Byg'!G29</f>
        <v>0.61</v>
      </c>
      <c r="I29" s="3" t="str">
        <f>'Aluminium Byg'!H29</f>
        <v>1 kg</v>
      </c>
      <c r="J29" s="3">
        <f>'Aluminium Byg'!I29</f>
        <v>4.4200000000000003E-2</v>
      </c>
      <c r="K29" s="3">
        <f>'Aluminium Byg'!J29</f>
        <v>2.6962E-2</v>
      </c>
      <c r="L29" s="7">
        <f>'Aluminium Byg'!K29</f>
        <v>8.7762619999999973</v>
      </c>
      <c r="M29" t="str">
        <f t="shared" si="0"/>
        <v xml:space="preserve">Aluminium byg|10/100/200/300 Panel|D-100/xxx/20 </v>
      </c>
    </row>
    <row r="30" spans="1:13" ht="32">
      <c r="A30" s="50" t="s">
        <v>102</v>
      </c>
      <c r="B30" s="51" t="str">
        <f>'Aluminium Byg'!A30</f>
        <v>10/100/200/300 Panel</v>
      </c>
      <c r="C30" s="51" t="str">
        <f>'Aluminium Byg'!B30</f>
        <v xml:space="preserve">D-140/xxx/20 </v>
      </c>
      <c r="D30" s="2">
        <f>'Aluminium Byg'!C30</f>
        <v>2.0299999999999998</v>
      </c>
      <c r="E30" s="2" t="str">
        <f>'Aluminium Byg'!D30</f>
        <v>1 kg</v>
      </c>
      <c r="F30" s="2">
        <f>'Aluminium Byg'!E30</f>
        <v>4.3099999999999996</v>
      </c>
      <c r="G30" s="2">
        <f>'Aluminium Byg'!F30</f>
        <v>8.7492999999999981</v>
      </c>
      <c r="H30" s="3">
        <f>'Aluminium Byg'!G30</f>
        <v>0.61</v>
      </c>
      <c r="I30" s="3" t="str">
        <f>'Aluminium Byg'!H30</f>
        <v>1 kg</v>
      </c>
      <c r="J30" s="3">
        <f>'Aluminium Byg'!I30</f>
        <v>4.4200000000000003E-2</v>
      </c>
      <c r="K30" s="3">
        <f>'Aluminium Byg'!J30</f>
        <v>2.6962E-2</v>
      </c>
      <c r="L30" s="7">
        <f>'Aluminium Byg'!K30</f>
        <v>8.7762619999999973</v>
      </c>
      <c r="M30" t="str">
        <f t="shared" si="0"/>
        <v xml:space="preserve">Aluminium byg|10/100/200/300 Panel|D-140/xxx/20 </v>
      </c>
    </row>
    <row r="31" spans="1:13" ht="32">
      <c r="A31" s="50" t="s">
        <v>102</v>
      </c>
      <c r="B31" s="51" t="str">
        <f>'Aluminium Byg'!A31</f>
        <v>10/100/200/300 Panel</v>
      </c>
      <c r="C31" s="51" t="str">
        <f>'Aluminium Byg'!B31</f>
        <v xml:space="preserve">D-150/xxx/20 </v>
      </c>
      <c r="D31" s="2">
        <f>'Aluminium Byg'!C31</f>
        <v>2.0299999999999998</v>
      </c>
      <c r="E31" s="2" t="str">
        <f>'Aluminium Byg'!D31</f>
        <v>1 kg</v>
      </c>
      <c r="F31" s="2">
        <f>'Aluminium Byg'!E31</f>
        <v>4.3099999999999996</v>
      </c>
      <c r="G31" s="2">
        <f>'Aluminium Byg'!F31</f>
        <v>8.7492999999999981</v>
      </c>
      <c r="H31" s="3">
        <f>'Aluminium Byg'!G31</f>
        <v>0.61</v>
      </c>
      <c r="I31" s="3" t="str">
        <f>'Aluminium Byg'!H31</f>
        <v>1 kg</v>
      </c>
      <c r="J31" s="3">
        <f>'Aluminium Byg'!I31</f>
        <v>4.4200000000000003E-2</v>
      </c>
      <c r="K31" s="3">
        <f>'Aluminium Byg'!J31</f>
        <v>2.6962E-2</v>
      </c>
      <c r="L31" s="7">
        <f>'Aluminium Byg'!K31</f>
        <v>8.7762619999999973</v>
      </c>
      <c r="M31" t="str">
        <f t="shared" si="0"/>
        <v xml:space="preserve">Aluminium byg|10/100/200/300 Panel|D-150/xxx/20 </v>
      </c>
    </row>
    <row r="32" spans="1:13" ht="32">
      <c r="A32" s="50" t="s">
        <v>102</v>
      </c>
      <c r="B32" s="51" t="str">
        <f>'Aluminium Byg'!A32</f>
        <v>10/100/200/300 Panel</v>
      </c>
      <c r="C32" s="51" t="str">
        <f>'Aluminium Byg'!B32</f>
        <v xml:space="preserve">D-200/xxx/10 </v>
      </c>
      <c r="D32" s="2">
        <f>'Aluminium Byg'!C32</f>
        <v>2.0299999999999998</v>
      </c>
      <c r="E32" s="2" t="str">
        <f>'Aluminium Byg'!D32</f>
        <v>1 kg</v>
      </c>
      <c r="F32" s="2">
        <f>'Aluminium Byg'!E32</f>
        <v>4.3099999999999996</v>
      </c>
      <c r="G32" s="2">
        <f>'Aluminium Byg'!F32</f>
        <v>8.7492999999999981</v>
      </c>
      <c r="H32" s="3">
        <f>'Aluminium Byg'!G32</f>
        <v>0.61</v>
      </c>
      <c r="I32" s="3" t="str">
        <f>'Aluminium Byg'!H32</f>
        <v>1 kg</v>
      </c>
      <c r="J32" s="3">
        <f>'Aluminium Byg'!I32</f>
        <v>4.4200000000000003E-2</v>
      </c>
      <c r="K32" s="3">
        <f>'Aluminium Byg'!J32</f>
        <v>2.6962E-2</v>
      </c>
      <c r="L32" s="7">
        <f>'Aluminium Byg'!K32</f>
        <v>8.7762619999999973</v>
      </c>
      <c r="M32" t="str">
        <f t="shared" si="0"/>
        <v xml:space="preserve">Aluminium byg|10/100/200/300 Panel|D-200/xxx/10 </v>
      </c>
    </row>
    <row r="33" spans="1:13" ht="32">
      <c r="A33" s="50" t="s">
        <v>102</v>
      </c>
      <c r="B33" s="51" t="str">
        <f>'Aluminium Byg'!A33</f>
        <v>10/100/200/300 Panel</v>
      </c>
      <c r="C33" s="51" t="str">
        <f>'Aluminium Byg'!B33</f>
        <v>D-300/xxx/00</v>
      </c>
      <c r="D33" s="2">
        <f>'Aluminium Byg'!C33</f>
        <v>2.0299999999999998</v>
      </c>
      <c r="E33" s="2" t="str">
        <f>'Aluminium Byg'!D33</f>
        <v>1 kg</v>
      </c>
      <c r="F33" s="2">
        <f>'Aluminium Byg'!E33</f>
        <v>4.3099999999999996</v>
      </c>
      <c r="G33" s="2">
        <f>'Aluminium Byg'!F33</f>
        <v>8.7492999999999981</v>
      </c>
      <c r="H33" s="3">
        <f>'Aluminium Byg'!G33</f>
        <v>0.61</v>
      </c>
      <c r="I33" s="3" t="str">
        <f>'Aluminium Byg'!H33</f>
        <v>1 kg</v>
      </c>
      <c r="J33" s="3">
        <f>'Aluminium Byg'!I33</f>
        <v>4.4200000000000003E-2</v>
      </c>
      <c r="K33" s="3">
        <f>'Aluminium Byg'!J33</f>
        <v>2.6962E-2</v>
      </c>
      <c r="L33" s="7">
        <f>'Aluminium Byg'!K33</f>
        <v>8.7762619999999973</v>
      </c>
      <c r="M33" t="str">
        <f t="shared" si="0"/>
        <v>Aluminium byg|10/100/200/300 Panel|D-300/xxx/00</v>
      </c>
    </row>
    <row r="34" spans="1:13" ht="16">
      <c r="A34" s="50" t="s">
        <v>102</v>
      </c>
      <c r="B34" s="51" t="str">
        <f>'Aluminium Byg'!A34</f>
        <v>Robust Panel</v>
      </c>
      <c r="C34" s="51">
        <f>'Aluminium Byg'!B34</f>
        <v>0</v>
      </c>
      <c r="D34" s="2">
        <f>'Aluminium Byg'!C34</f>
        <v>2.39</v>
      </c>
      <c r="E34" s="2" t="str">
        <f>'Aluminium Byg'!D34</f>
        <v>1 kg</v>
      </c>
      <c r="F34" s="2">
        <f>'Aluminium Byg'!E34</f>
        <v>4.38</v>
      </c>
      <c r="G34" s="2">
        <f>'Aluminium Byg'!F34</f>
        <v>10.4682</v>
      </c>
      <c r="H34" s="3">
        <f>'Aluminium Byg'!G34</f>
        <v>1.33</v>
      </c>
      <c r="I34" s="3" t="str">
        <f>'Aluminium Byg'!H34</f>
        <v>1 kg</v>
      </c>
      <c r="J34" s="3">
        <f>'Aluminium Byg'!I34</f>
        <v>4.4200000000000003E-2</v>
      </c>
      <c r="K34" s="3">
        <f>'Aluminium Byg'!J34</f>
        <v>5.8786000000000005E-2</v>
      </c>
      <c r="L34" s="7">
        <f>'Aluminium Byg'!K34</f>
        <v>10.526985999999999</v>
      </c>
      <c r="M34" t="str">
        <f t="shared" si="0"/>
        <v>Aluminium byg|Robust Panel|0</v>
      </c>
    </row>
    <row r="35" spans="1:13" ht="16">
      <c r="A35" s="50" t="s">
        <v>102</v>
      </c>
      <c r="B35" s="51" t="str">
        <f>'Aluminium Byg'!A35</f>
        <v>90/10-290/10 Panel</v>
      </c>
      <c r="C35" s="51" t="str">
        <f>'Aluminium Byg'!B35</f>
        <v>90/10</v>
      </c>
      <c r="D35" s="2">
        <f>'Aluminium Byg'!C35</f>
        <v>2.31</v>
      </c>
      <c r="E35" s="2" t="str">
        <f>'Aluminium Byg'!D35</f>
        <v>1 kg</v>
      </c>
      <c r="F35" s="2">
        <f>'Aluminium Byg'!E35</f>
        <v>4.37</v>
      </c>
      <c r="G35" s="2">
        <f>'Aluminium Byg'!F35</f>
        <v>10.094700000000001</v>
      </c>
      <c r="H35" s="3">
        <f>'Aluminium Byg'!G35</f>
        <v>0.57999999999999996</v>
      </c>
      <c r="I35" s="3" t="str">
        <f>'Aluminium Byg'!H35</f>
        <v>1 kg</v>
      </c>
      <c r="J35" s="3">
        <f>'Aluminium Byg'!I35</f>
        <v>4.4200000000000003E-2</v>
      </c>
      <c r="K35" s="3">
        <f>'Aluminium Byg'!J35</f>
        <v>2.5635999999999999E-2</v>
      </c>
      <c r="L35" s="7">
        <f>'Aluminium Byg'!K35</f>
        <v>10.120336000000002</v>
      </c>
      <c r="M35" t="str">
        <f t="shared" si="0"/>
        <v>Aluminium byg|90/10-290/10 Panel|90/10</v>
      </c>
    </row>
    <row r="36" spans="1:13" ht="16">
      <c r="A36" s="50" t="s">
        <v>102</v>
      </c>
      <c r="B36" s="51" t="str">
        <f>'Aluminium Byg'!A36</f>
        <v>90/10-290/10 Panel</v>
      </c>
      <c r="C36" s="51" t="str">
        <f>'Aluminium Byg'!B36</f>
        <v>190/10</v>
      </c>
      <c r="D36" s="2">
        <f>'Aluminium Byg'!C36</f>
        <v>2.31</v>
      </c>
      <c r="E36" s="2" t="str">
        <f>'Aluminium Byg'!D36</f>
        <v>1 kg</v>
      </c>
      <c r="F36" s="2">
        <f>'Aluminium Byg'!E36</f>
        <v>4.37</v>
      </c>
      <c r="G36" s="2">
        <f>'Aluminium Byg'!F36</f>
        <v>10.094700000000001</v>
      </c>
      <c r="H36" s="3">
        <f>'Aluminium Byg'!G36</f>
        <v>0.57999999999999996</v>
      </c>
      <c r="I36" s="3" t="str">
        <f>'Aluminium Byg'!H36</f>
        <v>1 kg</v>
      </c>
      <c r="J36" s="3">
        <f>'Aluminium Byg'!I36</f>
        <v>4.4200000000000003E-2</v>
      </c>
      <c r="K36" s="3">
        <f>'Aluminium Byg'!J36</f>
        <v>2.5635999999999999E-2</v>
      </c>
      <c r="L36" s="7">
        <f>'Aluminium Byg'!K36</f>
        <v>10.120336000000002</v>
      </c>
      <c r="M36" t="str">
        <f t="shared" si="0"/>
        <v>Aluminium byg|90/10-290/10 Panel|190/10</v>
      </c>
    </row>
    <row r="37" spans="1:13" ht="16">
      <c r="A37" s="50" t="s">
        <v>102</v>
      </c>
      <c r="B37" s="51" t="str">
        <f>'Aluminium Byg'!A37</f>
        <v>90/10-290/10 Panel</v>
      </c>
      <c r="C37" s="51" t="str">
        <f>'Aluminium Byg'!B37</f>
        <v>290/10</v>
      </c>
      <c r="D37" s="2">
        <f>'Aluminium Byg'!C37</f>
        <v>2.31</v>
      </c>
      <c r="E37" s="2" t="str">
        <f>'Aluminium Byg'!D37</f>
        <v>1 kg</v>
      </c>
      <c r="F37" s="2">
        <f>'Aluminium Byg'!E37</f>
        <v>4.37</v>
      </c>
      <c r="G37" s="2">
        <f>'Aluminium Byg'!F37</f>
        <v>10.094700000000001</v>
      </c>
      <c r="H37" s="3">
        <f>'Aluminium Byg'!G37</f>
        <v>0.38</v>
      </c>
      <c r="I37" s="3" t="str">
        <f>'Aluminium Byg'!H37</f>
        <v>1 kg</v>
      </c>
      <c r="J37" s="3">
        <f>'Aluminium Byg'!I37</f>
        <v>4.4200000000000003E-2</v>
      </c>
      <c r="K37" s="3">
        <f>'Aluminium Byg'!J37</f>
        <v>1.6796000000000002E-2</v>
      </c>
      <c r="L37" s="7">
        <f>'Aluminium Byg'!K37</f>
        <v>10.111496000000001</v>
      </c>
      <c r="M37" t="str">
        <f t="shared" si="0"/>
        <v>Aluminium byg|90/10-290/10 Panel|290/10</v>
      </c>
    </row>
    <row r="38" spans="1:13" ht="32">
      <c r="A38" s="50" t="s">
        <v>102</v>
      </c>
      <c r="B38" s="51" t="str">
        <f>'Aluminium Byg'!A38</f>
        <v>Silent Cloud (Silent Island)</v>
      </c>
      <c r="C38" s="51">
        <f>'Aluminium Byg'!B38</f>
        <v>0</v>
      </c>
      <c r="D38" s="2">
        <f>'Aluminium Byg'!C38</f>
        <v>4.25</v>
      </c>
      <c r="E38" s="2" t="str">
        <f>'Aluminium Byg'!D38</f>
        <v>1 kg</v>
      </c>
      <c r="F38" s="2">
        <f>'Aluminium Byg'!E38</f>
        <v>4.5599999999999996</v>
      </c>
      <c r="G38" s="2">
        <f>'Aluminium Byg'!F38</f>
        <v>19.38</v>
      </c>
      <c r="H38" s="3">
        <f>'Aluminium Byg'!G38</f>
        <v>0.25</v>
      </c>
      <c r="I38" s="3" t="str">
        <f>'Aluminium Byg'!H38</f>
        <v>1 kg</v>
      </c>
      <c r="J38" s="3">
        <f>'Aluminium Byg'!I38</f>
        <v>4.4200000000000003E-2</v>
      </c>
      <c r="K38" s="3">
        <f>'Aluminium Byg'!J38</f>
        <v>1.1050000000000001E-2</v>
      </c>
      <c r="L38" s="7">
        <f>'Aluminium Byg'!K38</f>
        <v>19.39105</v>
      </c>
      <c r="M38" t="str">
        <f t="shared" si="0"/>
        <v>Aluminium byg|Silent Cloud (Silent Island)|0</v>
      </c>
    </row>
    <row r="39" spans="1:13">
      <c r="A39" s="50" t="s">
        <v>103</v>
      </c>
      <c r="B39" s="52" t="str">
        <f>'Aluminium Marine'!A2</f>
        <v>Clip-In</v>
      </c>
      <c r="C39" s="52" t="str">
        <f>'Aluminium Marine'!B2</f>
        <v>300x300</v>
      </c>
      <c r="D39" s="4">
        <f>'Aluminium Marine'!C2</f>
        <v>2.12</v>
      </c>
      <c r="E39" s="4" t="str">
        <f>'Aluminium Marine'!D2</f>
        <v>1 kg</v>
      </c>
      <c r="F39" s="4">
        <f>'Aluminium Marine'!E2</f>
        <v>3.64</v>
      </c>
      <c r="G39" s="4">
        <f>'Aluminium Marine'!F2</f>
        <v>7.716800000000001</v>
      </c>
      <c r="H39" s="5">
        <f>'Aluminium Marine'!G2</f>
        <v>3.65</v>
      </c>
      <c r="I39" s="5" t="str">
        <f>'Aluminium Marine'!H2</f>
        <v>1 kg</v>
      </c>
      <c r="J39" s="5">
        <f>'Aluminium Marine'!I2</f>
        <v>4.4200000000000003E-2</v>
      </c>
      <c r="K39" s="5">
        <f>'Aluminium Marine'!J2</f>
        <v>0.16133</v>
      </c>
      <c r="L39" s="8">
        <f>'Aluminium Marine'!K2</f>
        <v>7.8781300000000014</v>
      </c>
      <c r="M39" t="str">
        <f t="shared" si="0"/>
        <v>Aluminium Marine|Clip-In|300x300</v>
      </c>
    </row>
    <row r="40" spans="1:13">
      <c r="A40" s="50" t="s">
        <v>103</v>
      </c>
      <c r="B40" s="52" t="str">
        <f>'Aluminium Marine'!A3</f>
        <v>Clip-In</v>
      </c>
      <c r="C40" s="52" t="str">
        <f>'Aluminium Marine'!B3</f>
        <v>300x600</v>
      </c>
      <c r="D40" s="4">
        <f>'Aluminium Marine'!C3</f>
        <v>2.12</v>
      </c>
      <c r="E40" s="4" t="str">
        <f>'Aluminium Marine'!D3</f>
        <v>1 kg</v>
      </c>
      <c r="F40" s="4">
        <f>'Aluminium Marine'!E3</f>
        <v>3.64</v>
      </c>
      <c r="G40" s="4">
        <f>'Aluminium Marine'!F3</f>
        <v>7.716800000000001</v>
      </c>
      <c r="H40" s="5">
        <f>'Aluminium Marine'!G3</f>
        <v>2.95</v>
      </c>
      <c r="I40" s="5" t="str">
        <f>'Aluminium Marine'!H3</f>
        <v>1 kg</v>
      </c>
      <c r="J40" s="5">
        <f>'Aluminium Marine'!I3</f>
        <v>4.4200000000000003E-2</v>
      </c>
      <c r="K40" s="5">
        <f>'Aluminium Marine'!J3</f>
        <v>0.13039000000000001</v>
      </c>
      <c r="L40" s="8">
        <f>'Aluminium Marine'!K3</f>
        <v>7.8471900000000012</v>
      </c>
      <c r="M40" t="str">
        <f t="shared" si="0"/>
        <v>Aluminium Marine|Clip-In|300x600</v>
      </c>
    </row>
    <row r="41" spans="1:13">
      <c r="A41" s="50" t="s">
        <v>103</v>
      </c>
      <c r="B41" s="52" t="str">
        <f>'Aluminium Marine'!A4</f>
        <v>Clip-In</v>
      </c>
      <c r="C41" s="52" t="str">
        <f>'Aluminium Marine'!B4</f>
        <v>400x400</v>
      </c>
      <c r="D41" s="4">
        <f>'Aluminium Marine'!C4</f>
        <v>2.12</v>
      </c>
      <c r="E41" s="4" t="str">
        <f>'Aluminium Marine'!D4</f>
        <v>1 kg</v>
      </c>
      <c r="F41" s="4">
        <f>'Aluminium Marine'!E4</f>
        <v>3.64</v>
      </c>
      <c r="G41" s="4">
        <f>'Aluminium Marine'!F4</f>
        <v>7.716800000000001</v>
      </c>
      <c r="H41" s="5">
        <f>'Aluminium Marine'!G4</f>
        <v>3.53</v>
      </c>
      <c r="I41" s="5" t="str">
        <f>'Aluminium Marine'!H4</f>
        <v>1 kg</v>
      </c>
      <c r="J41" s="5">
        <f>'Aluminium Marine'!I4</f>
        <v>4.4200000000000003E-2</v>
      </c>
      <c r="K41" s="5">
        <f>'Aluminium Marine'!J4</f>
        <v>0.156026</v>
      </c>
      <c r="L41" s="8">
        <f>'Aluminium Marine'!K4</f>
        <v>7.8728260000000008</v>
      </c>
      <c r="M41" t="str">
        <f t="shared" si="0"/>
        <v>Aluminium Marine|Clip-In|400x400</v>
      </c>
    </row>
    <row r="42" spans="1:13">
      <c r="A42" s="50" t="s">
        <v>103</v>
      </c>
      <c r="B42" s="52" t="str">
        <f>'Aluminium Marine'!A5</f>
        <v>Clip-In</v>
      </c>
      <c r="C42" s="52" t="str">
        <f>'Aluminium Marine'!B5</f>
        <v>500x500</v>
      </c>
      <c r="D42" s="4">
        <f>'Aluminium Marine'!C5</f>
        <v>2.12</v>
      </c>
      <c r="E42" s="4" t="str">
        <f>'Aluminium Marine'!D5</f>
        <v>1 kg</v>
      </c>
      <c r="F42" s="4">
        <f>'Aluminium Marine'!E5</f>
        <v>3.64</v>
      </c>
      <c r="G42" s="4">
        <f>'Aluminium Marine'!F5</f>
        <v>7.716800000000001</v>
      </c>
      <c r="H42" s="5">
        <f>'Aluminium Marine'!G5</f>
        <v>3.32</v>
      </c>
      <c r="I42" s="5" t="str">
        <f>'Aluminium Marine'!H5</f>
        <v>1 kg</v>
      </c>
      <c r="J42" s="5">
        <f>'Aluminium Marine'!I5</f>
        <v>4.4200000000000003E-2</v>
      </c>
      <c r="K42" s="5">
        <f>'Aluminium Marine'!J5</f>
        <v>0.14674400000000001</v>
      </c>
      <c r="L42" s="8">
        <f>'Aluminium Marine'!K5</f>
        <v>7.863544000000001</v>
      </c>
      <c r="M42" t="str">
        <f t="shared" si="0"/>
        <v>Aluminium Marine|Clip-In|500x500</v>
      </c>
    </row>
    <row r="43" spans="1:13">
      <c r="A43" s="50" t="s">
        <v>103</v>
      </c>
      <c r="B43" s="52" t="str">
        <f>'Aluminium Marine'!A6</f>
        <v>Clip-In</v>
      </c>
      <c r="C43" s="52" t="str">
        <f>'Aluminium Marine'!B6</f>
        <v>600x600</v>
      </c>
      <c r="D43" s="4">
        <f>'Aluminium Marine'!C6</f>
        <v>2.12</v>
      </c>
      <c r="E43" s="4" t="str">
        <f>'Aluminium Marine'!D6</f>
        <v>1 kg</v>
      </c>
      <c r="F43" s="4">
        <f>'Aluminium Marine'!E6</f>
        <v>3.64</v>
      </c>
      <c r="G43" s="4">
        <f>'Aluminium Marine'!F6</f>
        <v>7.716800000000001</v>
      </c>
      <c r="H43" s="5">
        <f>'Aluminium Marine'!G6</f>
        <v>3.18</v>
      </c>
      <c r="I43" s="5" t="str">
        <f>'Aluminium Marine'!H6</f>
        <v>1 kg</v>
      </c>
      <c r="J43" s="5">
        <f>'Aluminium Marine'!I6</f>
        <v>4.4200000000000003E-2</v>
      </c>
      <c r="K43" s="5">
        <f>'Aluminium Marine'!J6</f>
        <v>0.14055600000000001</v>
      </c>
      <c r="L43" s="8">
        <f>'Aluminium Marine'!K6</f>
        <v>7.8573560000000011</v>
      </c>
      <c r="M43" t="str">
        <f t="shared" si="0"/>
        <v>Aluminium Marine|Clip-In|600x600</v>
      </c>
    </row>
    <row r="44" spans="1:13">
      <c r="A44" s="50" t="s">
        <v>103</v>
      </c>
      <c r="B44" s="52" t="str">
        <f>'Aluminium Marine'!A7</f>
        <v>Clip-In</v>
      </c>
      <c r="C44" s="52" t="str">
        <f>'Aluminium Marine'!B7</f>
        <v>600x1200</v>
      </c>
      <c r="D44" s="4">
        <f>'Aluminium Marine'!C7</f>
        <v>2.12</v>
      </c>
      <c r="E44" s="4" t="str">
        <f>'Aluminium Marine'!D7</f>
        <v>1 kg</v>
      </c>
      <c r="F44" s="4">
        <f>'Aluminium Marine'!E7</f>
        <v>3.64</v>
      </c>
      <c r="G44" s="4">
        <f>'Aluminium Marine'!F7</f>
        <v>7.716800000000001</v>
      </c>
      <c r="H44" s="5">
        <f>'Aluminium Marine'!G7</f>
        <v>3.18</v>
      </c>
      <c r="I44" s="5" t="str">
        <f>'Aluminium Marine'!H7</f>
        <v>1 kg</v>
      </c>
      <c r="J44" s="5">
        <f>'Aluminium Marine'!I7</f>
        <v>4.4200000000000003E-2</v>
      </c>
      <c r="K44" s="5">
        <f>'Aluminium Marine'!J7</f>
        <v>0.14055600000000001</v>
      </c>
      <c r="L44" s="8">
        <f>'Aluminium Marine'!K7</f>
        <v>7.8573560000000011</v>
      </c>
      <c r="M44" t="str">
        <f t="shared" si="0"/>
        <v>Aluminium Marine|Clip-In|600x1200</v>
      </c>
    </row>
    <row r="45" spans="1:13">
      <c r="A45" s="50" t="s">
        <v>103</v>
      </c>
      <c r="B45" s="52" t="str">
        <f>'Aluminium Marine'!A8</f>
        <v>Clip-In</v>
      </c>
      <c r="C45" s="52" t="str">
        <f>'Aluminium Marine'!B8</f>
        <v>590x590</v>
      </c>
      <c r="D45" s="4">
        <f>'Aluminium Marine'!C8</f>
        <v>3.17</v>
      </c>
      <c r="E45" s="4" t="str">
        <f>'Aluminium Marine'!D8</f>
        <v>1 kg</v>
      </c>
      <c r="F45" s="4">
        <f>'Aluminium Marine'!E8</f>
        <v>3.94</v>
      </c>
      <c r="G45" s="4">
        <f>'Aluminium Marine'!F8</f>
        <v>12.489799999999999</v>
      </c>
      <c r="H45" s="5">
        <f>'Aluminium Marine'!G8</f>
        <v>2.41</v>
      </c>
      <c r="I45" s="5" t="str">
        <f>'Aluminium Marine'!H8</f>
        <v>1 kg</v>
      </c>
      <c r="J45" s="5">
        <f>'Aluminium Marine'!I8</f>
        <v>4.4200000000000003E-2</v>
      </c>
      <c r="K45" s="5">
        <f>'Aluminium Marine'!J8</f>
        <v>0.10652200000000002</v>
      </c>
      <c r="L45" s="8">
        <f>'Aluminium Marine'!K8</f>
        <v>12.596321999999999</v>
      </c>
      <c r="M45" t="str">
        <f t="shared" si="0"/>
        <v>Aluminium Marine|Clip-In|590x590</v>
      </c>
    </row>
    <row r="46" spans="1:13">
      <c r="A46" s="50" t="s">
        <v>103</v>
      </c>
      <c r="B46" s="52" t="str">
        <f>'Aluminium Marine'!A9</f>
        <v>Clip-In</v>
      </c>
      <c r="C46" s="52" t="str">
        <f>'Aluminium Marine'!B9</f>
        <v>590x1190</v>
      </c>
      <c r="D46" s="4">
        <f>'Aluminium Marine'!C9</f>
        <v>2.0499999999999998</v>
      </c>
      <c r="E46" s="4" t="str">
        <f>'Aluminium Marine'!D9</f>
        <v>1 kg</v>
      </c>
      <c r="F46" s="4">
        <f>'Aluminium Marine'!E9</f>
        <v>3.62</v>
      </c>
      <c r="G46" s="4">
        <f>'Aluminium Marine'!F9</f>
        <v>7.4209999999999994</v>
      </c>
      <c r="H46" s="5">
        <f>'Aluminium Marine'!G9</f>
        <v>3.03</v>
      </c>
      <c r="I46" s="5" t="str">
        <f>'Aluminium Marine'!H9</f>
        <v>1 kg</v>
      </c>
      <c r="J46" s="5">
        <f>'Aluminium Marine'!I9</f>
        <v>4.4200000000000003E-2</v>
      </c>
      <c r="K46" s="5">
        <f>'Aluminium Marine'!J9</f>
        <v>0.13392599999999999</v>
      </c>
      <c r="L46" s="8">
        <f>'Aluminium Marine'!K9</f>
        <v>7.5549259999999991</v>
      </c>
      <c r="M46" t="str">
        <f t="shared" si="0"/>
        <v>Aluminium Marine|Clip-In|590x1190</v>
      </c>
    </row>
    <row r="47" spans="1:13">
      <c r="A47" s="50" t="s">
        <v>103</v>
      </c>
      <c r="B47" s="52" t="str">
        <f>'Aluminium Marine'!A10</f>
        <v>Clip-In Custom Tile</v>
      </c>
      <c r="C47" s="52" t="str">
        <f>'Aluminium Marine'!B10</f>
        <v>600x1200</v>
      </c>
      <c r="D47" s="4">
        <f>'Aluminium Marine'!C10</f>
        <v>3.06</v>
      </c>
      <c r="E47" s="4" t="str">
        <f>'Aluminium Marine'!D10</f>
        <v>1 kg</v>
      </c>
      <c r="F47" s="4">
        <f>'Aluminium Marine'!E10</f>
        <v>3.96</v>
      </c>
      <c r="G47" s="4">
        <f>'Aluminium Marine'!F10</f>
        <v>12.117599999999999</v>
      </c>
      <c r="H47" s="60">
        <f>'Aluminium Marine'!G10</f>
        <v>3.15625</v>
      </c>
      <c r="I47" s="5" t="str">
        <f>'Aluminium Marine'!H10</f>
        <v>1 kg</v>
      </c>
      <c r="J47" s="5">
        <f>'Aluminium Marine'!I10</f>
        <v>4.4200000000000003E-2</v>
      </c>
      <c r="K47" s="5">
        <f>'Aluminium Marine'!J10</f>
        <v>0.13950625</v>
      </c>
      <c r="L47" s="8">
        <f>'Aluminium Marine'!K10</f>
        <v>12.25710625</v>
      </c>
      <c r="M47" t="str">
        <f t="shared" si="0"/>
        <v>Aluminium Marine|Clip-In Custom Tile|600x1200</v>
      </c>
    </row>
    <row r="48" spans="1:13">
      <c r="A48" s="50" t="s">
        <v>103</v>
      </c>
      <c r="B48" s="52" t="str">
        <f>'Aluminium Marine'!A11</f>
        <v>DCC</v>
      </c>
      <c r="C48" s="52" t="str">
        <f>'Aluminium Marine'!B11</f>
        <v>300/xxx/25</v>
      </c>
      <c r="D48" s="4">
        <f>'Aluminium Marine'!C11</f>
        <v>2.37</v>
      </c>
      <c r="E48" s="4" t="str">
        <f>'Aluminium Marine'!D11</f>
        <v>1 kg</v>
      </c>
      <c r="F48" s="4">
        <f>'Aluminium Marine'!E11</f>
        <v>3.73</v>
      </c>
      <c r="G48" s="4">
        <f>'Aluminium Marine'!F11</f>
        <v>8.8400999999999996</v>
      </c>
      <c r="H48" s="5">
        <f>'Aluminium Marine'!G11</f>
        <v>2.2400000000000002</v>
      </c>
      <c r="I48" s="5" t="str">
        <f>'Aluminium Marine'!H11</f>
        <v>1 kg</v>
      </c>
      <c r="J48" s="5">
        <f>'Aluminium Marine'!I11</f>
        <v>4.4200000000000003E-2</v>
      </c>
      <c r="K48" s="5">
        <f>'Aluminium Marine'!J11</f>
        <v>9.9008000000000013E-2</v>
      </c>
      <c r="L48" s="8">
        <f>'Aluminium Marine'!K11</f>
        <v>8.9391079999999992</v>
      </c>
      <c r="M48" t="str">
        <f t="shared" si="0"/>
        <v>Aluminium Marine|DCC|300/xxx/25</v>
      </c>
    </row>
    <row r="49" spans="1:13">
      <c r="A49" s="50" t="s">
        <v>103</v>
      </c>
      <c r="B49" s="52" t="str">
        <f>'Aluminium Marine'!A12</f>
        <v>DCC</v>
      </c>
      <c r="C49" s="52" t="str">
        <f>'Aluminium Marine'!B12</f>
        <v>500/xxx/25</v>
      </c>
      <c r="D49" s="4">
        <f>'Aluminium Marine'!C12</f>
        <v>3.12</v>
      </c>
      <c r="E49" s="4" t="str">
        <f>'Aluminium Marine'!D12</f>
        <v>1 kg</v>
      </c>
      <c r="F49" s="4">
        <f>'Aluminium Marine'!E12</f>
        <v>3.94</v>
      </c>
      <c r="G49" s="4">
        <f>'Aluminium Marine'!F12</f>
        <v>12.2928</v>
      </c>
      <c r="H49" s="5">
        <f>'Aluminium Marine'!G12</f>
        <v>2.2400000000000002</v>
      </c>
      <c r="I49" s="5" t="str">
        <f>'Aluminium Marine'!H12</f>
        <v>1 kg</v>
      </c>
      <c r="J49" s="5">
        <f>'Aluminium Marine'!I12</f>
        <v>4.4200000000000003E-2</v>
      </c>
      <c r="K49" s="5">
        <f>'Aluminium Marine'!J12</f>
        <v>9.9008000000000013E-2</v>
      </c>
      <c r="L49" s="8">
        <f>'Aluminium Marine'!K12</f>
        <v>12.391807999999999</v>
      </c>
      <c r="M49" t="str">
        <f t="shared" si="0"/>
        <v>Aluminium Marine|DCC|500/xxx/25</v>
      </c>
    </row>
    <row r="50" spans="1:13">
      <c r="A50" s="50" t="s">
        <v>103</v>
      </c>
      <c r="B50" s="52" t="str">
        <f>'Aluminium Marine'!A13</f>
        <v>DCC</v>
      </c>
      <c r="C50" s="52" t="str">
        <f>'Aluminium Marine'!B13</f>
        <v>600/xxx/15</v>
      </c>
      <c r="D50" s="4">
        <f>'Aluminium Marine'!C13</f>
        <v>3.06</v>
      </c>
      <c r="E50" s="4" t="str">
        <f>'Aluminium Marine'!D13</f>
        <v>1 kg</v>
      </c>
      <c r="F50" s="4">
        <f>'Aluminium Marine'!E13</f>
        <v>3.95</v>
      </c>
      <c r="G50" s="4">
        <f>'Aluminium Marine'!F13</f>
        <v>12.087000000000002</v>
      </c>
      <c r="H50" s="5">
        <f>'Aluminium Marine'!G13</f>
        <v>2.2400000000000002</v>
      </c>
      <c r="I50" s="5" t="str">
        <f>'Aluminium Marine'!H13</f>
        <v>1 kg</v>
      </c>
      <c r="J50" s="5">
        <f>'Aluminium Marine'!I13</f>
        <v>4.4200000000000003E-2</v>
      </c>
      <c r="K50" s="5">
        <f>'Aluminium Marine'!J13</f>
        <v>9.9008000000000013E-2</v>
      </c>
      <c r="L50" s="8">
        <f>'Aluminium Marine'!K13</f>
        <v>12.186008000000001</v>
      </c>
      <c r="M50" t="str">
        <f t="shared" si="0"/>
        <v>Aluminium Marine|DCC|600/xxx/15</v>
      </c>
    </row>
    <row r="51" spans="1:13">
      <c r="A51" s="50" t="s">
        <v>103</v>
      </c>
      <c r="B51" s="52" t="str">
        <f>'Aluminium Marine'!A14</f>
        <v>DCC</v>
      </c>
      <c r="C51" s="52" t="str">
        <f>'Aluminium Marine'!B14</f>
        <v>2000/xxx/0</v>
      </c>
      <c r="D51" s="4">
        <f>'Aluminium Marine'!C14</f>
        <v>2.61</v>
      </c>
      <c r="E51" s="4" t="str">
        <f>'Aluminium Marine'!D14</f>
        <v>1 kg</v>
      </c>
      <c r="F51" s="4">
        <f>'Aluminium Marine'!E14</f>
        <v>3.81</v>
      </c>
      <c r="G51" s="4">
        <f>'Aluminium Marine'!F14</f>
        <v>9.9440999999999988</v>
      </c>
      <c r="H51" s="5">
        <f>'Aluminium Marine'!G14</f>
        <v>2.2400000000000002</v>
      </c>
      <c r="I51" s="5" t="str">
        <f>'Aluminium Marine'!H14</f>
        <v>1 kg</v>
      </c>
      <c r="J51" s="5">
        <f>'Aluminium Marine'!I14</f>
        <v>4.4200000000000003E-2</v>
      </c>
      <c r="K51" s="5">
        <f>'Aluminium Marine'!J14</f>
        <v>9.9008000000000013E-2</v>
      </c>
      <c r="L51" s="8">
        <f>'Aluminium Marine'!K14</f>
        <v>10.043107999999998</v>
      </c>
      <c r="M51" t="str">
        <f t="shared" si="0"/>
        <v>Aluminium Marine|DCC|2000/xxx/0</v>
      </c>
    </row>
    <row r="52" spans="1:13">
      <c r="A52" s="50" t="s">
        <v>103</v>
      </c>
      <c r="B52" s="52" t="str">
        <f>'Aluminium Marine'!A15</f>
        <v>DCC</v>
      </c>
      <c r="C52" s="52" t="str">
        <f>'Aluminium Marine'!B15</f>
        <v>3000/xxx/0</v>
      </c>
      <c r="D52" s="4">
        <f>'Aluminium Marine'!C15</f>
        <v>2.37</v>
      </c>
      <c r="E52" s="4" t="str">
        <f>'Aluminium Marine'!D15</f>
        <v>1 kg</v>
      </c>
      <c r="F52" s="4">
        <f>'Aluminium Marine'!E15</f>
        <v>3.73</v>
      </c>
      <c r="G52" s="4">
        <f>'Aluminium Marine'!F15</f>
        <v>8.8400999999999996</v>
      </c>
      <c r="H52" s="5">
        <f>'Aluminium Marine'!G15</f>
        <v>2.2400000000000002</v>
      </c>
      <c r="I52" s="5" t="str">
        <f>'Aluminium Marine'!H15</f>
        <v>1 kg</v>
      </c>
      <c r="J52" s="5">
        <f>'Aluminium Marine'!I15</f>
        <v>4.4200000000000003E-2</v>
      </c>
      <c r="K52" s="5">
        <f>'Aluminium Marine'!J15</f>
        <v>9.9008000000000013E-2</v>
      </c>
      <c r="L52" s="8">
        <f>'Aluminium Marine'!K15</f>
        <v>8.9391079999999992</v>
      </c>
      <c r="M52" t="str">
        <f t="shared" si="0"/>
        <v>Aluminium Marine|DCC|3000/xxx/0</v>
      </c>
    </row>
    <row r="53" spans="1:13">
      <c r="A53" s="50" t="s">
        <v>103</v>
      </c>
      <c r="B53" s="52" t="str">
        <f>'Aluminium Marine'!A16</f>
        <v>DCC</v>
      </c>
      <c r="C53" s="52" t="str">
        <f>'Aluminium Marine'!B16</f>
        <v>5000/xxx/0</v>
      </c>
      <c r="D53" s="4">
        <f>'Aluminium Marine'!C16</f>
        <v>3.12</v>
      </c>
      <c r="E53" s="4" t="str">
        <f>'Aluminium Marine'!D16</f>
        <v>1 kg</v>
      </c>
      <c r="F53" s="4">
        <f>'Aluminium Marine'!E16</f>
        <v>3.94</v>
      </c>
      <c r="G53" s="4">
        <f>'Aluminium Marine'!F16</f>
        <v>12.2928</v>
      </c>
      <c r="H53" s="5">
        <f>'Aluminium Marine'!G16</f>
        <v>2.2400000000000002</v>
      </c>
      <c r="I53" s="5" t="str">
        <f>'Aluminium Marine'!H16</f>
        <v>1 kg</v>
      </c>
      <c r="J53" s="5">
        <f>'Aluminium Marine'!I16</f>
        <v>4.4200000000000003E-2</v>
      </c>
      <c r="K53" s="5">
        <f>'Aluminium Marine'!J16</f>
        <v>9.9008000000000013E-2</v>
      </c>
      <c r="L53" s="8">
        <f>'Aluminium Marine'!K16</f>
        <v>12.391807999999999</v>
      </c>
      <c r="M53" t="str">
        <f t="shared" si="0"/>
        <v>Aluminium Marine|DCC|5000/xxx/0</v>
      </c>
    </row>
    <row r="54" spans="1:13">
      <c r="A54" s="50" t="s">
        <v>103</v>
      </c>
      <c r="B54" s="52" t="str">
        <f>'Aluminium Marine'!A17</f>
        <v>DCC</v>
      </c>
      <c r="C54" s="52" t="str">
        <f>'Aluminium Marine'!B17</f>
        <v>6000/xxx/0</v>
      </c>
      <c r="D54" s="4">
        <f>'Aluminium Marine'!C17</f>
        <v>3.06</v>
      </c>
      <c r="E54" s="4" t="str">
        <f>'Aluminium Marine'!D17</f>
        <v>1 kg</v>
      </c>
      <c r="F54" s="4">
        <f>'Aluminium Marine'!E17</f>
        <v>3.93</v>
      </c>
      <c r="G54" s="4">
        <f>'Aluminium Marine'!F17</f>
        <v>12.0258</v>
      </c>
      <c r="H54" s="5">
        <f>'Aluminium Marine'!G17</f>
        <v>2.2400000000000002</v>
      </c>
      <c r="I54" s="5" t="str">
        <f>'Aluminium Marine'!H17</f>
        <v>1 kg</v>
      </c>
      <c r="J54" s="5">
        <f>'Aluminium Marine'!I17</f>
        <v>4.4200000000000003E-2</v>
      </c>
      <c r="K54" s="5">
        <f>'Aluminium Marine'!J17</f>
        <v>9.9008000000000013E-2</v>
      </c>
      <c r="L54" s="8">
        <f>'Aluminium Marine'!K17</f>
        <v>12.124808</v>
      </c>
      <c r="M54" t="str">
        <f t="shared" si="0"/>
        <v>Aluminium Marine|DCC|6000/xxx/0</v>
      </c>
    </row>
    <row r="55" spans="1:13">
      <c r="A55" s="50" t="s">
        <v>103</v>
      </c>
      <c r="B55" s="52" t="str">
        <f>'Aluminium Marine'!A18</f>
        <v>DCC</v>
      </c>
      <c r="C55" s="52" t="str">
        <f>'Aluminium Marine'!B18</f>
        <v>200/xxx/25</v>
      </c>
      <c r="D55" s="4">
        <f>'Aluminium Marine'!C18</f>
        <v>2.46</v>
      </c>
      <c r="E55" s="4" t="str">
        <f>'Aluminium Marine'!D18</f>
        <v>1 kg</v>
      </c>
      <c r="F55" s="4">
        <f>'Aluminium Marine'!E18</f>
        <v>3.77</v>
      </c>
      <c r="G55" s="4">
        <f>'Aluminium Marine'!F18</f>
        <v>9.2742000000000004</v>
      </c>
      <c r="H55" s="5">
        <f>'Aluminium Marine'!G18</f>
        <v>2.2400000000000002</v>
      </c>
      <c r="I55" s="5" t="str">
        <f>'Aluminium Marine'!H18</f>
        <v>1 kg</v>
      </c>
      <c r="J55" s="5">
        <f>'Aluminium Marine'!I18</f>
        <v>4.4200000000000003E-2</v>
      </c>
      <c r="K55" s="5">
        <f>'Aluminium Marine'!J18</f>
        <v>9.9008000000000013E-2</v>
      </c>
      <c r="L55" s="8">
        <f>'Aluminium Marine'!K18</f>
        <v>9.373208</v>
      </c>
      <c r="M55" t="str">
        <f t="shared" si="0"/>
        <v>Aluminium Marine|DCC|200/xxx/25</v>
      </c>
    </row>
    <row r="56" spans="1:13">
      <c r="A56" s="50" t="s">
        <v>103</v>
      </c>
      <c r="B56" s="52" t="str">
        <f>'Aluminium Marine'!A19</f>
        <v>Interval</v>
      </c>
      <c r="C56" s="52" t="str">
        <f>'Aluminium Marine'!B19</f>
        <v>40x55x40</v>
      </c>
      <c r="D56" s="4">
        <f>'Aluminium Marine'!C19</f>
        <v>1.71</v>
      </c>
      <c r="E56" s="4" t="str">
        <f>'Aluminium Marine'!D19</f>
        <v>1 kg</v>
      </c>
      <c r="F56" s="4">
        <f>'Aluminium Marine'!E19</f>
        <v>3.46</v>
      </c>
      <c r="G56" s="4">
        <f>'Aluminium Marine'!F19</f>
        <v>5.9165999999999999</v>
      </c>
      <c r="H56" s="5">
        <f>'Aluminium Marine'!G19</f>
        <v>1.97</v>
      </c>
      <c r="I56" s="5" t="str">
        <f>'Aluminium Marine'!H19</f>
        <v>1 kg</v>
      </c>
      <c r="J56" s="5">
        <f>'Aluminium Marine'!I19</f>
        <v>4.4200000000000003E-2</v>
      </c>
      <c r="K56" s="5">
        <f>'Aluminium Marine'!J19</f>
        <v>8.7073999999999999E-2</v>
      </c>
      <c r="L56" s="8">
        <f>'Aluminium Marine'!K19</f>
        <v>6.0036740000000002</v>
      </c>
      <c r="M56" t="str">
        <f t="shared" si="0"/>
        <v>Aluminium Marine|Interval|40x55x40</v>
      </c>
    </row>
    <row r="57" spans="1:13">
      <c r="A57" s="50" t="s">
        <v>103</v>
      </c>
      <c r="B57" s="52" t="str">
        <f>'Aluminium Marine'!A20</f>
        <v>Interval</v>
      </c>
      <c r="C57" s="52" t="str">
        <f>'Aluminium Marine'!B20</f>
        <v>40x30x40</v>
      </c>
      <c r="D57" s="4">
        <f>'Aluminium Marine'!C20</f>
        <v>1.44</v>
      </c>
      <c r="E57" s="4" t="str">
        <f>'Aluminium Marine'!D20</f>
        <v>1 kg</v>
      </c>
      <c r="F57" s="4">
        <f>'Aluminium Marine'!E20</f>
        <v>3.28</v>
      </c>
      <c r="G57" s="4">
        <f>'Aluminium Marine'!F20</f>
        <v>4.7231999999999994</v>
      </c>
      <c r="H57" s="5">
        <f>'Aluminium Marine'!G20</f>
        <v>1.97</v>
      </c>
      <c r="I57" s="5" t="str">
        <f>'Aluminium Marine'!H20</f>
        <v>1 kg</v>
      </c>
      <c r="J57" s="5">
        <f>'Aluminium Marine'!I20</f>
        <v>4.4200000000000003E-2</v>
      </c>
      <c r="K57" s="5">
        <f>'Aluminium Marine'!J20</f>
        <v>8.7073999999999999E-2</v>
      </c>
      <c r="L57" s="8">
        <f>'Aluminium Marine'!K20</f>
        <v>4.8102739999999997</v>
      </c>
      <c r="M57" t="str">
        <f t="shared" si="0"/>
        <v>Aluminium Marine|Interval|40x30x40</v>
      </c>
    </row>
    <row r="58" spans="1:13">
      <c r="A58" s="50" t="s">
        <v>103</v>
      </c>
      <c r="B58" s="52" t="str">
        <f>'Aluminium Marine'!A21</f>
        <v>Interval</v>
      </c>
      <c r="C58" s="52" t="str">
        <f>'Aluminium Marine'!B21</f>
        <v>60x30x60</v>
      </c>
      <c r="D58" s="4">
        <f>'Aluminium Marine'!C21</f>
        <v>2.33</v>
      </c>
      <c r="E58" s="4" t="str">
        <f>'Aluminium Marine'!D21</f>
        <v>1 kg</v>
      </c>
      <c r="F58" s="4">
        <f>'Aluminium Marine'!E21</f>
        <v>3.72</v>
      </c>
      <c r="G58" s="4">
        <f>'Aluminium Marine'!F21</f>
        <v>8.6676000000000002</v>
      </c>
      <c r="H58" s="5">
        <f>'Aluminium Marine'!G21</f>
        <v>1.97</v>
      </c>
      <c r="I58" s="5" t="str">
        <f>'Aluminium Marine'!H21</f>
        <v>1 kg</v>
      </c>
      <c r="J58" s="5">
        <f>'Aluminium Marine'!I21</f>
        <v>4.4200000000000003E-2</v>
      </c>
      <c r="K58" s="5">
        <f>'Aluminium Marine'!J21</f>
        <v>8.7073999999999999E-2</v>
      </c>
      <c r="L58" s="8">
        <f>'Aluminium Marine'!K21</f>
        <v>8.7546739999999996</v>
      </c>
      <c r="M58" t="str">
        <f t="shared" si="0"/>
        <v>Aluminium Marine|Interval|60x30x60</v>
      </c>
    </row>
    <row r="59" spans="1:13">
      <c r="A59" s="50" t="s">
        <v>103</v>
      </c>
      <c r="B59" s="52" t="str">
        <f>'Aluminium Marine'!A22</f>
        <v>Interval</v>
      </c>
      <c r="C59" s="52" t="str">
        <f>'Aluminium Marine'!B22</f>
        <v>100x30x100</v>
      </c>
      <c r="D59" s="4">
        <f>'Aluminium Marine'!C22</f>
        <v>4.29</v>
      </c>
      <c r="E59" s="4" t="str">
        <f>'Aluminium Marine'!D22</f>
        <v>1 kg</v>
      </c>
      <c r="F59" s="4">
        <f>'Aluminium Marine'!E22</f>
        <v>4.1100000000000003</v>
      </c>
      <c r="G59" s="4">
        <f>'Aluminium Marine'!F22</f>
        <v>17.631900000000002</v>
      </c>
      <c r="H59" s="5">
        <f>'Aluminium Marine'!G22</f>
        <v>1.97</v>
      </c>
      <c r="I59" s="5" t="str">
        <f>'Aluminium Marine'!H22</f>
        <v>1 kg</v>
      </c>
      <c r="J59" s="5">
        <f>'Aluminium Marine'!I22</f>
        <v>4.4200000000000003E-2</v>
      </c>
      <c r="K59" s="5">
        <f>'Aluminium Marine'!J22</f>
        <v>8.7073999999999999E-2</v>
      </c>
      <c r="L59" s="8">
        <f>'Aluminium Marine'!K22</f>
        <v>17.718974000000003</v>
      </c>
      <c r="M59" t="str">
        <f t="shared" si="0"/>
        <v>Aluminium Marine|Interval|100x30x100</v>
      </c>
    </row>
    <row r="60" spans="1:13">
      <c r="A60" s="50" t="s">
        <v>103</v>
      </c>
      <c r="B60" s="52" t="str">
        <f>'Aluminium Marine'!A23</f>
        <v>Interval</v>
      </c>
      <c r="C60" s="52" t="str">
        <f>'Aluminium Marine'!B23</f>
        <v>50x50x50</v>
      </c>
      <c r="D60" s="4">
        <f>'Aluminium Marine'!C23</f>
        <v>2.33</v>
      </c>
      <c r="E60" s="4" t="str">
        <f>'Aluminium Marine'!D23</f>
        <v>1 kg</v>
      </c>
      <c r="F60" s="4">
        <f>'Aluminium Marine'!E23</f>
        <v>3.72</v>
      </c>
      <c r="G60" s="4">
        <f>'Aluminium Marine'!F23</f>
        <v>8.6676000000000002</v>
      </c>
      <c r="H60" s="5">
        <f>'Aluminium Marine'!G23</f>
        <v>1.97</v>
      </c>
      <c r="I60" s="5" t="str">
        <f>'Aluminium Marine'!H23</f>
        <v>1 kg</v>
      </c>
      <c r="J60" s="5">
        <f>'Aluminium Marine'!I23</f>
        <v>4.4200000000000003E-2</v>
      </c>
      <c r="K60" s="5">
        <f>'Aluminium Marine'!J23</f>
        <v>8.7073999999999999E-2</v>
      </c>
      <c r="L60" s="8">
        <f>'Aluminium Marine'!K23</f>
        <v>8.7546739999999996</v>
      </c>
      <c r="M60" t="str">
        <f t="shared" si="0"/>
        <v>Aluminium Marine|Interval|50x50x50</v>
      </c>
    </row>
    <row r="61" spans="1:13">
      <c r="A61" s="50" t="s">
        <v>103</v>
      </c>
      <c r="B61" s="52" t="str">
        <f>'Aluminium Marine'!A24</f>
        <v>Interval</v>
      </c>
      <c r="C61" s="52" t="str">
        <f>'Aluminium Marine'!B24</f>
        <v>60x50x60</v>
      </c>
      <c r="D61" s="4">
        <f>'Aluminium Marine'!C24</f>
        <v>3.16</v>
      </c>
      <c r="E61" s="4" t="str">
        <f>'Aluminium Marine'!D24</f>
        <v>1 kg</v>
      </c>
      <c r="F61" s="4">
        <f>'Aluminium Marine'!E24</f>
        <v>3.94</v>
      </c>
      <c r="G61" s="4">
        <f>'Aluminium Marine'!F24</f>
        <v>12.4504</v>
      </c>
      <c r="H61" s="5">
        <f>'Aluminium Marine'!G24</f>
        <v>1.97</v>
      </c>
      <c r="I61" s="5" t="str">
        <f>'Aluminium Marine'!H24</f>
        <v>1 kg</v>
      </c>
      <c r="J61" s="5">
        <f>'Aluminium Marine'!I24</f>
        <v>4.4200000000000003E-2</v>
      </c>
      <c r="K61" s="5">
        <f>'Aluminium Marine'!J24</f>
        <v>8.7073999999999999E-2</v>
      </c>
      <c r="L61" s="8">
        <f>'Aluminium Marine'!K24</f>
        <v>12.537474</v>
      </c>
      <c r="M61" t="str">
        <f t="shared" si="0"/>
        <v>Aluminium Marine|Interval|60x50x60</v>
      </c>
    </row>
    <row r="62" spans="1:13">
      <c r="A62" s="50" t="s">
        <v>103</v>
      </c>
      <c r="B62" s="52" t="str">
        <f>'Aluminium Marine'!A25</f>
        <v>Interval</v>
      </c>
      <c r="C62" s="52" t="str">
        <f>'Aluminium Marine'!B25</f>
        <v>100x75x100</v>
      </c>
      <c r="D62" s="4">
        <f>'Aluminium Marine'!C25</f>
        <v>3.35</v>
      </c>
      <c r="E62" s="4" t="str">
        <f>'Aluminium Marine'!D25</f>
        <v>1 kg</v>
      </c>
      <c r="F62" s="4">
        <f>'Aluminium Marine'!E25</f>
        <v>3.99</v>
      </c>
      <c r="G62" s="4">
        <f>'Aluminium Marine'!F25</f>
        <v>13.3665</v>
      </c>
      <c r="H62" s="5">
        <f>'Aluminium Marine'!G25</f>
        <v>1.97</v>
      </c>
      <c r="I62" s="5" t="str">
        <f>'Aluminium Marine'!H25</f>
        <v>1 kg</v>
      </c>
      <c r="J62" s="5">
        <f>'Aluminium Marine'!I25</f>
        <v>4.4200000000000003E-2</v>
      </c>
      <c r="K62" s="5">
        <f>'Aluminium Marine'!J25</f>
        <v>8.7073999999999999E-2</v>
      </c>
      <c r="L62" s="8">
        <f>'Aluminium Marine'!K25</f>
        <v>13.453574</v>
      </c>
      <c r="M62" t="str">
        <f t="shared" si="0"/>
        <v>Aluminium Marine|Interval|100x75x100</v>
      </c>
    </row>
    <row r="63" spans="1:13">
      <c r="A63" s="50" t="s">
        <v>103</v>
      </c>
      <c r="B63" s="52" t="str">
        <f>'Aluminium Marine'!A26</f>
        <v>Interval</v>
      </c>
      <c r="C63" s="52" t="str">
        <f>'Aluminium Marine'!B26</f>
        <v xml:space="preserve">31/xxx/45 </v>
      </c>
      <c r="D63" s="4">
        <f>'Aluminium Marine'!C26</f>
        <v>1.96</v>
      </c>
      <c r="E63" s="4" t="str">
        <f>'Aluminium Marine'!D26</f>
        <v>1 kg</v>
      </c>
      <c r="F63" s="4">
        <f>'Aluminium Marine'!E26</f>
        <v>3.58</v>
      </c>
      <c r="G63" s="4">
        <f>'Aluminium Marine'!F26</f>
        <v>7.0167999999999999</v>
      </c>
      <c r="H63" s="5">
        <f>'Aluminium Marine'!G26</f>
        <v>0.53</v>
      </c>
      <c r="I63" s="5" t="str">
        <f>'Aluminium Marine'!H26</f>
        <v>1 kg</v>
      </c>
      <c r="J63" s="5">
        <f>'Aluminium Marine'!I26</f>
        <v>4.4200000000000003E-2</v>
      </c>
      <c r="K63" s="5">
        <f>'Aluminium Marine'!J26</f>
        <v>2.3426000000000002E-2</v>
      </c>
      <c r="L63" s="8">
        <f>'Aluminium Marine'!K26</f>
        <v>7.0402259999999997</v>
      </c>
      <c r="M63" t="str">
        <f t="shared" si="0"/>
        <v xml:space="preserve">Aluminium Marine|Interval|31/xxx/45 </v>
      </c>
    </row>
    <row r="64" spans="1:13">
      <c r="A64" s="50" t="s">
        <v>103</v>
      </c>
      <c r="B64" s="52" t="str">
        <f>'Aluminium Marine'!A27</f>
        <v>Interval</v>
      </c>
      <c r="C64" s="52" t="str">
        <f>'Aluminium Marine'!B27</f>
        <v xml:space="preserve">32/xxx/45 </v>
      </c>
      <c r="D64" s="4">
        <f>'Aluminium Marine'!C27</f>
        <v>1.96</v>
      </c>
      <c r="E64" s="4" t="str">
        <f>'Aluminium Marine'!D27</f>
        <v>1 kg</v>
      </c>
      <c r="F64" s="4">
        <f>'Aluminium Marine'!E27</f>
        <v>3.58</v>
      </c>
      <c r="G64" s="4">
        <f>'Aluminium Marine'!F27</f>
        <v>7.0167999999999999</v>
      </c>
      <c r="H64" s="5">
        <f>'Aluminium Marine'!G27</f>
        <v>0.53</v>
      </c>
      <c r="I64" s="5" t="str">
        <f>'Aluminium Marine'!H27</f>
        <v>1 kg</v>
      </c>
      <c r="J64" s="5">
        <f>'Aluminium Marine'!I27</f>
        <v>4.4200000000000003E-2</v>
      </c>
      <c r="K64" s="5">
        <f>'Aluminium Marine'!J27</f>
        <v>2.3426000000000002E-2</v>
      </c>
      <c r="L64" s="8">
        <f>'Aluminium Marine'!K27</f>
        <v>7.0402259999999997</v>
      </c>
      <c r="M64" t="str">
        <f t="shared" si="0"/>
        <v xml:space="preserve">Aluminium Marine|Interval|32/xxx/45 </v>
      </c>
    </row>
    <row r="65" spans="1:13">
      <c r="A65" s="50" t="s">
        <v>103</v>
      </c>
      <c r="B65" s="52" t="str">
        <f>'Aluminium Marine'!A28</f>
        <v>Interval</v>
      </c>
      <c r="C65" s="52" t="str">
        <f>'Aluminium Marine'!B28</f>
        <v>33/xxx/45</v>
      </c>
      <c r="D65" s="4">
        <f>'Aluminium Marine'!C28</f>
        <v>1.96</v>
      </c>
      <c r="E65" s="4" t="str">
        <f>'Aluminium Marine'!D28</f>
        <v>1 kg</v>
      </c>
      <c r="F65" s="4">
        <f>'Aluminium Marine'!E28</f>
        <v>3.58</v>
      </c>
      <c r="G65" s="4">
        <f>'Aluminium Marine'!F28</f>
        <v>7.0167999999999999</v>
      </c>
      <c r="H65" s="5">
        <f>'Aluminium Marine'!G28</f>
        <v>0.53</v>
      </c>
      <c r="I65" s="5" t="str">
        <f>'Aluminium Marine'!H28</f>
        <v>1 kg</v>
      </c>
      <c r="J65" s="5">
        <f>'Aluminium Marine'!I28</f>
        <v>4.4200000000000003E-2</v>
      </c>
      <c r="K65" s="5">
        <f>'Aluminium Marine'!J28</f>
        <v>2.3426000000000002E-2</v>
      </c>
      <c r="L65" s="8">
        <f>'Aluminium Marine'!K28</f>
        <v>7.0402259999999997</v>
      </c>
      <c r="M65" t="str">
        <f t="shared" si="0"/>
        <v>Aluminium Marine|Interval|33/xxx/45</v>
      </c>
    </row>
    <row r="66" spans="1:13">
      <c r="A66" s="50" t="s">
        <v>103</v>
      </c>
      <c r="B66" s="52" t="str">
        <f>'Aluminium Marine'!A29</f>
        <v>Panel</v>
      </c>
      <c r="C66" s="52" t="str">
        <f>'Aluminium Marine'!B29</f>
        <v xml:space="preserve">D-10/20 </v>
      </c>
      <c r="D66" s="4">
        <f>'Aluminium Marine'!C29</f>
        <v>2.08</v>
      </c>
      <c r="E66" s="4" t="str">
        <f>'Aluminium Marine'!D29</f>
        <v>1 kg</v>
      </c>
      <c r="F66" s="4">
        <f>'Aluminium Marine'!E29</f>
        <v>3.63</v>
      </c>
      <c r="G66" s="4">
        <f>'Aluminium Marine'!F29</f>
        <v>7.5503999999999998</v>
      </c>
      <c r="H66" s="5">
        <f>'Aluminium Marine'!G29</f>
        <v>1.1100000000000001</v>
      </c>
      <c r="I66" s="5" t="str">
        <f>'Aluminium Marine'!H29</f>
        <v>1 kg</v>
      </c>
      <c r="J66" s="5">
        <f>'Aluminium Marine'!I29</f>
        <v>4.4200000000000003E-2</v>
      </c>
      <c r="K66" s="5">
        <f>'Aluminium Marine'!J29</f>
        <v>4.9062000000000008E-2</v>
      </c>
      <c r="L66" s="8">
        <f>'Aluminium Marine'!K29</f>
        <v>7.5994619999999999</v>
      </c>
      <c r="M66" t="str">
        <f t="shared" ref="M66:M129" si="1">A66&amp;"|"&amp;B66&amp;"|"&amp;C66</f>
        <v xml:space="preserve">Aluminium Marine|Panel|D-10/20 </v>
      </c>
    </row>
    <row r="67" spans="1:13">
      <c r="A67" s="50" t="s">
        <v>103</v>
      </c>
      <c r="B67" s="52" t="str">
        <f>'Aluminium Marine'!A30</f>
        <v>Panel</v>
      </c>
      <c r="C67" s="52" t="str">
        <f>'Aluminium Marine'!B30</f>
        <v xml:space="preserve">D-50/xxx/20 </v>
      </c>
      <c r="D67" s="4">
        <f>'Aluminium Marine'!C30</f>
        <v>2.08</v>
      </c>
      <c r="E67" s="4" t="str">
        <f>'Aluminium Marine'!D30</f>
        <v>1 kg</v>
      </c>
      <c r="F67" s="4">
        <f>'Aluminium Marine'!E30</f>
        <v>3.63</v>
      </c>
      <c r="G67" s="4">
        <f>'Aluminium Marine'!F30</f>
        <v>7.5503999999999998</v>
      </c>
      <c r="H67" s="5">
        <f>'Aluminium Marine'!G30</f>
        <v>1.1100000000000001</v>
      </c>
      <c r="I67" s="5" t="str">
        <f>'Aluminium Marine'!H30</f>
        <v>1 kg</v>
      </c>
      <c r="J67" s="5">
        <f>'Aluminium Marine'!I30</f>
        <v>4.4200000000000003E-2</v>
      </c>
      <c r="K67" s="5">
        <f>'Aluminium Marine'!J30</f>
        <v>4.9062000000000008E-2</v>
      </c>
      <c r="L67" s="8">
        <f>'Aluminium Marine'!K30</f>
        <v>7.5994619999999999</v>
      </c>
      <c r="M67" t="str">
        <f t="shared" si="1"/>
        <v xml:space="preserve">Aluminium Marine|Panel|D-50/xxx/20 </v>
      </c>
    </row>
    <row r="68" spans="1:13">
      <c r="A68" s="50" t="s">
        <v>103</v>
      </c>
      <c r="B68" s="52" t="str">
        <f>'Aluminium Marine'!A31</f>
        <v>Panel</v>
      </c>
      <c r="C68" s="52" t="str">
        <f>'Aluminium Marine'!B31</f>
        <v xml:space="preserve">D-100/xxx/20 </v>
      </c>
      <c r="D68" s="4">
        <f>'Aluminium Marine'!C31</f>
        <v>2.08</v>
      </c>
      <c r="E68" s="4" t="str">
        <f>'Aluminium Marine'!D31</f>
        <v>1 kg</v>
      </c>
      <c r="F68" s="4">
        <f>'Aluminium Marine'!E31</f>
        <v>3.63</v>
      </c>
      <c r="G68" s="4">
        <f>'Aluminium Marine'!F31</f>
        <v>7.5503999999999998</v>
      </c>
      <c r="H68" s="5">
        <f>'Aluminium Marine'!G31</f>
        <v>1.1100000000000001</v>
      </c>
      <c r="I68" s="5" t="str">
        <f>'Aluminium Marine'!H31</f>
        <v>1 kg</v>
      </c>
      <c r="J68" s="5">
        <f>'Aluminium Marine'!I31</f>
        <v>4.4200000000000003E-2</v>
      </c>
      <c r="K68" s="5">
        <f>'Aluminium Marine'!J31</f>
        <v>4.9062000000000008E-2</v>
      </c>
      <c r="L68" s="8">
        <f>'Aluminium Marine'!K31</f>
        <v>7.5994619999999999</v>
      </c>
      <c r="M68" t="str">
        <f t="shared" si="1"/>
        <v xml:space="preserve">Aluminium Marine|Panel|D-100/xxx/20 </v>
      </c>
    </row>
    <row r="69" spans="1:13">
      <c r="A69" s="50" t="s">
        <v>103</v>
      </c>
      <c r="B69" s="52" t="str">
        <f>'Aluminium Marine'!A32</f>
        <v>Panel</v>
      </c>
      <c r="C69" s="52" t="str">
        <f>'Aluminium Marine'!B32</f>
        <v xml:space="preserve">D-140/xxx/10 </v>
      </c>
      <c r="D69" s="4">
        <f>'Aluminium Marine'!C32</f>
        <v>2.08</v>
      </c>
      <c r="E69" s="4" t="str">
        <f>'Aluminium Marine'!D32</f>
        <v>1 kg</v>
      </c>
      <c r="F69" s="4">
        <f>'Aluminium Marine'!E32</f>
        <v>3.63</v>
      </c>
      <c r="G69" s="4">
        <f>'Aluminium Marine'!F32</f>
        <v>7.5503999999999998</v>
      </c>
      <c r="H69" s="5">
        <f>'Aluminium Marine'!G32</f>
        <v>1.01</v>
      </c>
      <c r="I69" s="5" t="str">
        <f>'Aluminium Marine'!H32</f>
        <v>1 kg</v>
      </c>
      <c r="J69" s="5">
        <f>'Aluminium Marine'!I32</f>
        <v>4.4200000000000003E-2</v>
      </c>
      <c r="K69" s="5">
        <f>'Aluminium Marine'!J32</f>
        <v>4.4642000000000001E-2</v>
      </c>
      <c r="L69" s="8">
        <f>'Aluminium Marine'!K32</f>
        <v>7.5950419999999994</v>
      </c>
      <c r="M69" t="str">
        <f t="shared" si="1"/>
        <v xml:space="preserve">Aluminium Marine|Panel|D-140/xxx/10 </v>
      </c>
    </row>
    <row r="70" spans="1:13">
      <c r="A70" s="50" t="s">
        <v>103</v>
      </c>
      <c r="B70" s="52" t="str">
        <f>'Aluminium Marine'!A33</f>
        <v>Panel</v>
      </c>
      <c r="C70" s="52" t="str">
        <f>'Aluminium Marine'!B33</f>
        <v xml:space="preserve">D-150/xxx/20 </v>
      </c>
      <c r="D70" s="4">
        <f>'Aluminium Marine'!C33</f>
        <v>2.08</v>
      </c>
      <c r="E70" s="4" t="str">
        <f>'Aluminium Marine'!D33</f>
        <v>1 kg</v>
      </c>
      <c r="F70" s="4">
        <f>'Aluminium Marine'!E33</f>
        <v>3.63</v>
      </c>
      <c r="G70" s="4">
        <f>'Aluminium Marine'!F33</f>
        <v>7.5503999999999998</v>
      </c>
      <c r="H70" s="5">
        <f>'Aluminium Marine'!G33</f>
        <v>1.01</v>
      </c>
      <c r="I70" s="5" t="str">
        <f>'Aluminium Marine'!H33</f>
        <v>1 kg</v>
      </c>
      <c r="J70" s="5">
        <f>'Aluminium Marine'!I33</f>
        <v>4.4200000000000003E-2</v>
      </c>
      <c r="K70" s="5">
        <f>'Aluminium Marine'!J33</f>
        <v>4.4642000000000001E-2</v>
      </c>
      <c r="L70" s="8">
        <f>'Aluminium Marine'!K33</f>
        <v>7.5950419999999994</v>
      </c>
      <c r="M70" t="str">
        <f t="shared" si="1"/>
        <v xml:space="preserve">Aluminium Marine|Panel|D-150/xxx/20 </v>
      </c>
    </row>
    <row r="71" spans="1:13">
      <c r="A71" s="50" t="s">
        <v>103</v>
      </c>
      <c r="B71" s="52" t="str">
        <f>'Aluminium Marine'!A34</f>
        <v>Panel</v>
      </c>
      <c r="C71" s="52" t="str">
        <f>'Aluminium Marine'!B34</f>
        <v xml:space="preserve">D-200/xxx/20 </v>
      </c>
      <c r="D71" s="4">
        <f>'Aluminium Marine'!C34</f>
        <v>2.08</v>
      </c>
      <c r="E71" s="4" t="str">
        <f>'Aluminium Marine'!D34</f>
        <v>1 kg</v>
      </c>
      <c r="F71" s="4">
        <f>'Aluminium Marine'!E34</f>
        <v>3.63</v>
      </c>
      <c r="G71" s="4">
        <f>'Aluminium Marine'!F34</f>
        <v>7.5503999999999998</v>
      </c>
      <c r="H71" s="5">
        <f>'Aluminium Marine'!G34</f>
        <v>1.1100000000000001</v>
      </c>
      <c r="I71" s="5" t="str">
        <f>'Aluminium Marine'!H34</f>
        <v>1 kg</v>
      </c>
      <c r="J71" s="5">
        <f>'Aluminium Marine'!I34</f>
        <v>4.4200000000000003E-2</v>
      </c>
      <c r="K71" s="5">
        <f>'Aluminium Marine'!J34</f>
        <v>4.9062000000000008E-2</v>
      </c>
      <c r="L71" s="8">
        <f>'Aluminium Marine'!K34</f>
        <v>7.5994619999999999</v>
      </c>
      <c r="M71" t="str">
        <f t="shared" si="1"/>
        <v xml:space="preserve">Aluminium Marine|Panel|D-200/xxx/20 </v>
      </c>
    </row>
    <row r="72" spans="1:13">
      <c r="A72" s="50" t="s">
        <v>103</v>
      </c>
      <c r="B72" s="52" t="str">
        <f>'Aluminium Marine'!A35</f>
        <v>Panel</v>
      </c>
      <c r="C72" s="52" t="str">
        <f>'Aluminium Marine'!B35</f>
        <v>D-300/xxx/20</v>
      </c>
      <c r="D72" s="4">
        <f>'Aluminium Marine'!C35</f>
        <v>2.08</v>
      </c>
      <c r="E72" s="4" t="str">
        <f>'Aluminium Marine'!D35</f>
        <v>1 kg</v>
      </c>
      <c r="F72" s="4">
        <f>'Aluminium Marine'!E35</f>
        <v>3.63</v>
      </c>
      <c r="G72" s="4">
        <f>'Aluminium Marine'!F35</f>
        <v>7.5503999999999998</v>
      </c>
      <c r="H72" s="5">
        <f>'Aluminium Marine'!G35</f>
        <v>1.1100000000000001</v>
      </c>
      <c r="I72" s="5" t="str">
        <f>'Aluminium Marine'!H35</f>
        <v>1 kg</v>
      </c>
      <c r="J72" s="5">
        <f>'Aluminium Marine'!I35</f>
        <v>4.4200000000000003E-2</v>
      </c>
      <c r="K72" s="5">
        <f>'Aluminium Marine'!J35</f>
        <v>4.9062000000000008E-2</v>
      </c>
      <c r="L72" s="8">
        <f>'Aluminium Marine'!K35</f>
        <v>7.5994619999999999</v>
      </c>
      <c r="M72" t="str">
        <f t="shared" si="1"/>
        <v>Aluminium Marine|Panel|D-300/xxx/20</v>
      </c>
    </row>
    <row r="73" spans="1:13">
      <c r="A73" s="50" t="s">
        <v>103</v>
      </c>
      <c r="B73" s="52" t="str">
        <f>'Aluminium Marine'!A36</f>
        <v>Panel</v>
      </c>
      <c r="C73" s="52" t="str">
        <f>'Aluminium Marine'!B36</f>
        <v xml:space="preserve">D-200/xxx/10 </v>
      </c>
      <c r="D73" s="4">
        <f>'Aluminium Marine'!C36</f>
        <v>2.08</v>
      </c>
      <c r="E73" s="4" t="str">
        <f>'Aluminium Marine'!D36</f>
        <v>1 kg</v>
      </c>
      <c r="F73" s="4">
        <f>'Aluminium Marine'!E36</f>
        <v>3.63</v>
      </c>
      <c r="G73" s="4">
        <f>'Aluminium Marine'!F36</f>
        <v>7.5503999999999998</v>
      </c>
      <c r="H73" s="5">
        <f>'Aluminium Marine'!G36</f>
        <v>1.1100000000000001</v>
      </c>
      <c r="I73" s="5" t="str">
        <f>'Aluminium Marine'!H36</f>
        <v>1 kg</v>
      </c>
      <c r="J73" s="5">
        <f>'Aluminium Marine'!I36</f>
        <v>4.4200000000000003E-2</v>
      </c>
      <c r="K73" s="5">
        <f>'Aluminium Marine'!J36</f>
        <v>4.9062000000000008E-2</v>
      </c>
      <c r="L73" s="8">
        <f>'Aluminium Marine'!K36</f>
        <v>7.5994619999999999</v>
      </c>
      <c r="M73" t="str">
        <f t="shared" si="1"/>
        <v xml:space="preserve">Aluminium Marine|Panel|D-200/xxx/10 </v>
      </c>
    </row>
    <row r="74" spans="1:13">
      <c r="A74" s="50" t="s">
        <v>103</v>
      </c>
      <c r="B74" s="52" t="str">
        <f>'Aluminium Marine'!A37</f>
        <v>Panel</v>
      </c>
      <c r="C74" s="52" t="str">
        <f>'Aluminium Marine'!B37</f>
        <v xml:space="preserve">D-150/xxx/0 </v>
      </c>
      <c r="D74" s="4">
        <f>'Aluminium Marine'!C37</f>
        <v>2.08</v>
      </c>
      <c r="E74" s="4" t="str">
        <f>'Aluminium Marine'!D37</f>
        <v>1 kg</v>
      </c>
      <c r="F74" s="4">
        <f>'Aluminium Marine'!E37</f>
        <v>3.63</v>
      </c>
      <c r="G74" s="4">
        <f>'Aluminium Marine'!F37</f>
        <v>7.5503999999999998</v>
      </c>
      <c r="H74" s="5">
        <f>'Aluminium Marine'!G37</f>
        <v>1.1100000000000001</v>
      </c>
      <c r="I74" s="5" t="str">
        <f>'Aluminium Marine'!H37</f>
        <v>1 kg</v>
      </c>
      <c r="J74" s="5">
        <f>'Aluminium Marine'!I37</f>
        <v>4.4200000000000003E-2</v>
      </c>
      <c r="K74" s="5">
        <f>'Aluminium Marine'!J37</f>
        <v>4.9062000000000008E-2</v>
      </c>
      <c r="L74" s="8">
        <f>'Aluminium Marine'!K37</f>
        <v>7.5994619999999999</v>
      </c>
      <c r="M74" t="str">
        <f t="shared" si="1"/>
        <v xml:space="preserve">Aluminium Marine|Panel|D-150/xxx/0 </v>
      </c>
    </row>
    <row r="75" spans="1:13">
      <c r="A75" s="50" t="s">
        <v>103</v>
      </c>
      <c r="B75" s="52" t="str">
        <f>'Aluminium Marine'!A38</f>
        <v>Panel</v>
      </c>
      <c r="C75" s="52" t="str">
        <f>'Aluminium Marine'!B38</f>
        <v>DT-300</v>
      </c>
      <c r="D75" s="4">
        <f>'Aluminium Marine'!C38</f>
        <v>2.2400000000000002</v>
      </c>
      <c r="E75" s="4" t="str">
        <f>'Aluminium Marine'!D38</f>
        <v>1 kg</v>
      </c>
      <c r="F75" s="4">
        <f>'Aluminium Marine'!E38</f>
        <v>3.69</v>
      </c>
      <c r="G75" s="4">
        <f>'Aluminium Marine'!F38</f>
        <v>8.2656000000000009</v>
      </c>
      <c r="H75" s="5">
        <f>'Aluminium Marine'!G38</f>
        <v>1.2</v>
      </c>
      <c r="I75" s="5" t="str">
        <f>'Aluminium Marine'!H38</f>
        <v>1 kg</v>
      </c>
      <c r="J75" s="5">
        <f>'Aluminium Marine'!I38</f>
        <v>4.4200000000000003E-2</v>
      </c>
      <c r="K75" s="5">
        <f>'Aluminium Marine'!J38</f>
        <v>5.3040000000000004E-2</v>
      </c>
      <c r="L75" s="8">
        <f>'Aluminium Marine'!K38</f>
        <v>8.3186400000000003</v>
      </c>
      <c r="M75" t="str">
        <f t="shared" si="1"/>
        <v>Aluminium Marine|Panel|DT-300</v>
      </c>
    </row>
    <row r="76" spans="1:13">
      <c r="A76" s="50" t="s">
        <v>103</v>
      </c>
      <c r="B76" s="52" t="str">
        <f>'Aluminium Marine'!A39</f>
        <v>Panel</v>
      </c>
      <c r="C76" s="52" t="str">
        <f>'Aluminium Marine'!B39</f>
        <v>DZ-2000</v>
      </c>
      <c r="D76" s="4">
        <f>'Aluminium Marine'!C39</f>
        <v>2.23</v>
      </c>
      <c r="E76" s="4" t="str">
        <f>'Aluminium Marine'!D39</f>
        <v>1 kg</v>
      </c>
      <c r="F76" s="4">
        <f>'Aluminium Marine'!E39</f>
        <v>3.71</v>
      </c>
      <c r="G76" s="4">
        <f>'Aluminium Marine'!F39</f>
        <v>8.273299999999999</v>
      </c>
      <c r="H76" s="5">
        <f>'Aluminium Marine'!G39</f>
        <v>1.2</v>
      </c>
      <c r="I76" s="5" t="str">
        <f>'Aluminium Marine'!H39</f>
        <v>1 kg</v>
      </c>
      <c r="J76" s="5">
        <f>'Aluminium Marine'!I39</f>
        <v>4.4200000000000003E-2</v>
      </c>
      <c r="K76" s="5">
        <f>'Aluminium Marine'!J39</f>
        <v>5.3040000000000004E-2</v>
      </c>
      <c r="L76" s="8">
        <f>'Aluminium Marine'!K39</f>
        <v>8.3263399999999983</v>
      </c>
      <c r="M76" t="str">
        <f t="shared" si="1"/>
        <v>Aluminium Marine|Panel|DZ-2000</v>
      </c>
    </row>
    <row r="77" spans="1:13">
      <c r="A77" s="50" t="s">
        <v>103</v>
      </c>
      <c r="B77" s="52" t="str">
        <f>'Aluminium Marine'!A40</f>
        <v>Panel</v>
      </c>
      <c r="C77" s="52" t="str">
        <f>'Aluminium Marine'!B40</f>
        <v>DZ-3000</v>
      </c>
      <c r="D77" s="4">
        <f>'Aluminium Marine'!C40</f>
        <v>2.23</v>
      </c>
      <c r="E77" s="4" t="str">
        <f>'Aluminium Marine'!D40</f>
        <v>1 kg</v>
      </c>
      <c r="F77" s="4">
        <f>'Aluminium Marine'!E40</f>
        <v>3.71</v>
      </c>
      <c r="G77" s="4">
        <f>'Aluminium Marine'!F40</f>
        <v>8.273299999999999</v>
      </c>
      <c r="H77" s="5">
        <f>'Aluminium Marine'!G40</f>
        <v>1.2</v>
      </c>
      <c r="I77" s="5" t="str">
        <f>'Aluminium Marine'!H40</f>
        <v>1 kg</v>
      </c>
      <c r="J77" s="5">
        <f>'Aluminium Marine'!I40</f>
        <v>4.4200000000000003E-2</v>
      </c>
      <c r="K77" s="5">
        <f>'Aluminium Marine'!J40</f>
        <v>5.3040000000000004E-2</v>
      </c>
      <c r="L77" s="8">
        <f>'Aluminium Marine'!K40</f>
        <v>8.3263399999999983</v>
      </c>
      <c r="M77" t="str">
        <f t="shared" si="1"/>
        <v>Aluminium Marine|Panel|DZ-3000</v>
      </c>
    </row>
    <row r="78" spans="1:13">
      <c r="A78" s="50" t="s">
        <v>103</v>
      </c>
      <c r="B78" s="52" t="str">
        <f>'Aluminium Marine'!A41</f>
        <v>Interval</v>
      </c>
      <c r="C78" s="52" t="str">
        <f>'Aluminium Marine'!B41</f>
        <v>90/10</v>
      </c>
      <c r="D78" s="4">
        <f>'Aluminium Marine'!C41</f>
        <v>2.31</v>
      </c>
      <c r="E78" s="4" t="str">
        <f>'Aluminium Marine'!D41</f>
        <v>1 kg</v>
      </c>
      <c r="F78" s="4">
        <f>'Aluminium Marine'!E41</f>
        <v>3.7</v>
      </c>
      <c r="G78" s="4">
        <f>'Aluminium Marine'!F41</f>
        <v>8.5470000000000006</v>
      </c>
      <c r="H78" s="5">
        <f>'Aluminium Marine'!G41</f>
        <v>1.26</v>
      </c>
      <c r="I78" s="5" t="str">
        <f>'Aluminium Marine'!H41</f>
        <v>1 kg</v>
      </c>
      <c r="J78" s="5">
        <f>'Aluminium Marine'!I41</f>
        <v>4.4200000000000003E-2</v>
      </c>
      <c r="K78" s="5">
        <f>'Aluminium Marine'!J41</f>
        <v>5.5692000000000005E-2</v>
      </c>
      <c r="L78" s="8">
        <f>'Aluminium Marine'!K41</f>
        <v>8.6026920000000011</v>
      </c>
      <c r="M78" t="str">
        <f t="shared" si="1"/>
        <v>Aluminium Marine|Interval|90/10</v>
      </c>
    </row>
    <row r="79" spans="1:13">
      <c r="A79" s="50" t="s">
        <v>103</v>
      </c>
      <c r="B79" s="52" t="str">
        <f>'Aluminium Marine'!A42</f>
        <v>Interval</v>
      </c>
      <c r="C79" s="52" t="str">
        <f>'Aluminium Marine'!B42</f>
        <v>190/10</v>
      </c>
      <c r="D79" s="4">
        <f>'Aluminium Marine'!C42</f>
        <v>2.31</v>
      </c>
      <c r="E79" s="4" t="str">
        <f>'Aluminium Marine'!D42</f>
        <v>1 kg</v>
      </c>
      <c r="F79" s="4">
        <f>'Aluminium Marine'!E42</f>
        <v>3.7</v>
      </c>
      <c r="G79" s="4">
        <f>'Aluminium Marine'!F42</f>
        <v>8.5470000000000006</v>
      </c>
      <c r="H79" s="5">
        <f>'Aluminium Marine'!G42</f>
        <v>1.41</v>
      </c>
      <c r="I79" s="5" t="str">
        <f>'Aluminium Marine'!H42</f>
        <v>1 kg</v>
      </c>
      <c r="J79" s="5">
        <f>'Aluminium Marine'!I42</f>
        <v>4.4200000000000003E-2</v>
      </c>
      <c r="K79" s="5">
        <f>'Aluminium Marine'!J42</f>
        <v>6.2322000000000002E-2</v>
      </c>
      <c r="L79" s="8">
        <f>'Aluminium Marine'!K42</f>
        <v>8.6093220000000006</v>
      </c>
      <c r="M79" t="str">
        <f t="shared" si="1"/>
        <v>Aluminium Marine|Interval|190/10</v>
      </c>
    </row>
    <row r="80" spans="1:13">
      <c r="A80" s="50" t="s">
        <v>103</v>
      </c>
      <c r="B80" s="52" t="str">
        <f>'Aluminium Marine'!A43</f>
        <v>Interval</v>
      </c>
      <c r="C80" s="52" t="str">
        <f>'Aluminium Marine'!B43</f>
        <v>290/10</v>
      </c>
      <c r="D80" s="4">
        <f>'Aluminium Marine'!C43</f>
        <v>2.31</v>
      </c>
      <c r="E80" s="4" t="str">
        <f>'Aluminium Marine'!D43</f>
        <v>1 kg</v>
      </c>
      <c r="F80" s="4">
        <f>'Aluminium Marine'!E43</f>
        <v>3.7</v>
      </c>
      <c r="G80" s="4">
        <f>'Aluminium Marine'!F43</f>
        <v>8.5470000000000006</v>
      </c>
      <c r="H80" s="5">
        <f>'Aluminium Marine'!G43</f>
        <v>1.2</v>
      </c>
      <c r="I80" s="5" t="str">
        <f>'Aluminium Marine'!H43</f>
        <v>1 kg</v>
      </c>
      <c r="J80" s="5">
        <f>'Aluminium Marine'!I43</f>
        <v>4.4200000000000003E-2</v>
      </c>
      <c r="K80" s="5">
        <f>'Aluminium Marine'!J43</f>
        <v>5.3040000000000004E-2</v>
      </c>
      <c r="L80" s="8">
        <f>'Aluminium Marine'!K43</f>
        <v>8.6000399999999999</v>
      </c>
      <c r="M80" t="str">
        <f t="shared" si="1"/>
        <v>Aluminium Marine|Interval|290/10</v>
      </c>
    </row>
    <row r="81" spans="1:13">
      <c r="A81" s="50" t="s">
        <v>104</v>
      </c>
      <c r="B81" s="52" t="str">
        <f>'Stål Byg'!A2</f>
        <v>Clip-In Tile</v>
      </c>
      <c r="C81" s="52" t="str">
        <f>'Stål Byg'!B2</f>
        <v>300x300 mm</v>
      </c>
      <c r="D81" s="4">
        <f>'Stål Byg'!C2</f>
        <v>5.04</v>
      </c>
      <c r="E81" s="4" t="str">
        <f>'Stål Byg'!D2</f>
        <v>1 kg</v>
      </c>
      <c r="F81" s="4">
        <f>'Stål Byg'!E2</f>
        <v>0.83199999999999996</v>
      </c>
      <c r="G81" s="4">
        <f>'Stål Byg'!F2</f>
        <v>4.1932799999999997</v>
      </c>
      <c r="H81" s="5">
        <f>'Stål Byg'!G2</f>
        <v>2.09</v>
      </c>
      <c r="I81" s="5" t="str">
        <f>'Stål Byg'!H2</f>
        <v>1 kg</v>
      </c>
      <c r="J81" s="5">
        <f>'Stål Byg'!I2</f>
        <v>4.4200000000000003E-2</v>
      </c>
      <c r="K81" s="5">
        <f>'Stål Byg'!J2</f>
        <v>9.2378000000000002E-2</v>
      </c>
      <c r="L81" s="8">
        <f>'Stål Byg'!K2</f>
        <v>4.2856579999999997</v>
      </c>
      <c r="M81" t="str">
        <f t="shared" si="1"/>
        <v>Stål Byg|Clip-In Tile|300x300 mm</v>
      </c>
    </row>
    <row r="82" spans="1:13">
      <c r="A82" s="50" t="s">
        <v>104</v>
      </c>
      <c r="B82" s="52" t="str">
        <f>'Stål Byg'!A3</f>
        <v>Clip-In Tile</v>
      </c>
      <c r="C82" s="52" t="str">
        <f>'Stål Byg'!B3</f>
        <v>300x600 mm</v>
      </c>
      <c r="D82" s="4">
        <f>'Stål Byg'!C3</f>
        <v>4.49</v>
      </c>
      <c r="E82" s="4" t="str">
        <f>'Stål Byg'!D3</f>
        <v>1 kg</v>
      </c>
      <c r="F82" s="4">
        <f>'Stål Byg'!E3</f>
        <v>0.80100000000000005</v>
      </c>
      <c r="G82" s="4">
        <f>'Stål Byg'!F3</f>
        <v>3.5964900000000002</v>
      </c>
      <c r="H82" s="5">
        <f>'Stål Byg'!G3</f>
        <v>1.39</v>
      </c>
      <c r="I82" s="5" t="str">
        <f>'Stål Byg'!H3</f>
        <v>1 kg</v>
      </c>
      <c r="J82" s="5">
        <f>'Stål Byg'!I3</f>
        <v>4.4200000000000003E-2</v>
      </c>
      <c r="K82" s="5">
        <f>'Stål Byg'!J3</f>
        <v>6.1438E-2</v>
      </c>
      <c r="L82" s="8">
        <f>'Stål Byg'!K3</f>
        <v>3.6579280000000001</v>
      </c>
      <c r="M82" t="str">
        <f t="shared" si="1"/>
        <v>Stål Byg|Clip-In Tile|300x600 mm</v>
      </c>
    </row>
    <row r="83" spans="1:13">
      <c r="A83" s="50" t="s">
        <v>104</v>
      </c>
      <c r="B83" s="52" t="str">
        <f>'Stål Byg'!A4</f>
        <v>Clip-In Tile</v>
      </c>
      <c r="C83" s="52" t="str">
        <f>'Stål Byg'!B4</f>
        <v>400x400mm</v>
      </c>
      <c r="D83" s="4">
        <f>'Stål Byg'!C4</f>
        <v>4.68</v>
      </c>
      <c r="E83" s="4" t="str">
        <f>'Stål Byg'!D4</f>
        <v>1 kg</v>
      </c>
      <c r="F83" s="4">
        <f>'Stål Byg'!E4</f>
        <v>0.80800000000000005</v>
      </c>
      <c r="G83" s="4">
        <f>'Stål Byg'!F4</f>
        <v>3.7814399999999999</v>
      </c>
      <c r="H83" s="5">
        <f>'Stål Byg'!G4</f>
        <v>1.97</v>
      </c>
      <c r="I83" s="5" t="str">
        <f>'Stål Byg'!H4</f>
        <v>1 kg</v>
      </c>
      <c r="J83" s="5">
        <f>'Stål Byg'!I4</f>
        <v>4.4200000000000003E-2</v>
      </c>
      <c r="K83" s="5">
        <f>'Stål Byg'!J4</f>
        <v>8.7073999999999999E-2</v>
      </c>
      <c r="L83" s="8">
        <f>'Stål Byg'!K4</f>
        <v>3.8685139999999998</v>
      </c>
      <c r="M83" t="str">
        <f t="shared" si="1"/>
        <v>Stål Byg|Clip-In Tile|400x400mm</v>
      </c>
    </row>
    <row r="84" spans="1:13">
      <c r="A84" s="50" t="s">
        <v>104</v>
      </c>
      <c r="B84" s="52" t="str">
        <f>'Stål Byg'!A5</f>
        <v>Clip-In Tile</v>
      </c>
      <c r="C84" s="52" t="str">
        <f>'Stål Byg'!B5</f>
        <v>500x500 mm</v>
      </c>
      <c r="D84" s="4">
        <f>'Stål Byg'!C5</f>
        <v>4.53</v>
      </c>
      <c r="E84" s="4" t="str">
        <f>'Stål Byg'!D5</f>
        <v>1 kg</v>
      </c>
      <c r="F84" s="4">
        <f>'Stål Byg'!E5</f>
        <v>0.80400000000000005</v>
      </c>
      <c r="G84" s="4">
        <f>'Stål Byg'!F5</f>
        <v>3.6421200000000002</v>
      </c>
      <c r="H84" s="5">
        <f>'Stål Byg'!G5</f>
        <v>1.76</v>
      </c>
      <c r="I84" s="5" t="str">
        <f>'Stål Byg'!H5</f>
        <v>1 kg</v>
      </c>
      <c r="J84" s="5">
        <f>'Stål Byg'!I5</f>
        <v>4.4200000000000003E-2</v>
      </c>
      <c r="K84" s="5">
        <f>'Stål Byg'!J5</f>
        <v>7.7792E-2</v>
      </c>
      <c r="L84" s="8">
        <f>'Stål Byg'!K5</f>
        <v>3.7199120000000003</v>
      </c>
      <c r="M84" t="str">
        <f t="shared" si="1"/>
        <v>Stål Byg|Clip-In Tile|500x500 mm</v>
      </c>
    </row>
    <row r="85" spans="1:13">
      <c r="A85" s="50" t="s">
        <v>104</v>
      </c>
      <c r="B85" s="52" t="str">
        <f>'Stål Byg'!A6</f>
        <v>Clip-In Tile</v>
      </c>
      <c r="C85" s="52" t="str">
        <f>'Stål Byg'!B6</f>
        <v>600x600 mm</v>
      </c>
      <c r="D85" s="4">
        <f>'Stål Byg'!C6</f>
        <v>4.42</v>
      </c>
      <c r="E85" s="4" t="str">
        <f>'Stål Byg'!D6</f>
        <v>1 kg</v>
      </c>
      <c r="F85" s="4">
        <f>'Stål Byg'!E6</f>
        <v>0.79600000000000004</v>
      </c>
      <c r="G85" s="4">
        <f>'Stål Byg'!F6</f>
        <v>3.5183200000000001</v>
      </c>
      <c r="H85" s="5">
        <f>'Stål Byg'!G6</f>
        <v>2.2599999999999998</v>
      </c>
      <c r="I85" s="5" t="str">
        <f>'Stål Byg'!H6</f>
        <v>1 kg</v>
      </c>
      <c r="J85" s="5">
        <f>'Stål Byg'!I6</f>
        <v>4.4200000000000003E-2</v>
      </c>
      <c r="K85" s="5">
        <f>'Stål Byg'!J6</f>
        <v>9.9891999999999995E-2</v>
      </c>
      <c r="L85" s="8">
        <f>'Stål Byg'!K6</f>
        <v>3.6182120000000002</v>
      </c>
      <c r="M85" t="str">
        <f t="shared" si="1"/>
        <v>Stål Byg|Clip-In Tile|600x600 mm</v>
      </c>
    </row>
    <row r="86" spans="1:13">
      <c r="A86" s="50" t="s">
        <v>104</v>
      </c>
      <c r="B86" s="52" t="str">
        <f>'Stål Byg'!A7</f>
        <v>Clip-In Tile</v>
      </c>
      <c r="C86" s="52" t="str">
        <f>'Stål Byg'!B7</f>
        <v>600x1200 mm</v>
      </c>
      <c r="D86" s="4">
        <f>'Stål Byg'!C7</f>
        <v>5.15</v>
      </c>
      <c r="E86" s="4" t="str">
        <f>'Stål Byg'!D7</f>
        <v>1 kg</v>
      </c>
      <c r="F86" s="4">
        <f>'Stål Byg'!E7</f>
        <v>0.83599999999999997</v>
      </c>
      <c r="G86" s="4">
        <f>'Stål Byg'!F7</f>
        <v>4.3054000000000006</v>
      </c>
      <c r="H86" s="5">
        <f>'Stål Byg'!G7</f>
        <v>1.77</v>
      </c>
      <c r="I86" s="5" t="str">
        <f>'Stål Byg'!H7</f>
        <v>1 kg</v>
      </c>
      <c r="J86" s="5">
        <f>'Stål Byg'!I7</f>
        <v>4.4200000000000003E-2</v>
      </c>
      <c r="K86" s="5">
        <f>'Stål Byg'!J7</f>
        <v>7.8234000000000012E-2</v>
      </c>
      <c r="L86" s="8">
        <f>'Stål Byg'!K7</f>
        <v>4.3836340000000007</v>
      </c>
      <c r="M86" t="str">
        <f t="shared" si="1"/>
        <v>Stål Byg|Clip-In Tile|600x1200 mm</v>
      </c>
    </row>
    <row r="87" spans="1:13">
      <c r="A87" s="50" t="s">
        <v>104</v>
      </c>
      <c r="B87" s="52" t="str">
        <f>'Stål Byg'!A8</f>
        <v>Clip-In Custom Tile</v>
      </c>
      <c r="C87" s="52" t="str">
        <f>'Stål Byg'!B8</f>
        <v>600x1200</v>
      </c>
      <c r="D87" s="4">
        <f>'Stål Byg'!C8</f>
        <v>5.29</v>
      </c>
      <c r="E87" s="4" t="str">
        <f>'Stål Byg'!D8</f>
        <v>1 kg</v>
      </c>
      <c r="F87" s="4">
        <f>'Stål Byg'!E8</f>
        <v>0.83899999999999997</v>
      </c>
      <c r="G87" s="4">
        <f>'Stål Byg'!F8</f>
        <v>4.4383099999999995</v>
      </c>
      <c r="H87" s="60">
        <f>'Stål Byg'!G8</f>
        <v>1.8733333333333331</v>
      </c>
      <c r="I87" s="5" t="str">
        <f>'Stål Byg'!H8</f>
        <v>1 kg</v>
      </c>
      <c r="J87" s="5">
        <f>'Stål Byg'!I8</f>
        <v>4.4200000000000003E-2</v>
      </c>
      <c r="K87" s="61">
        <f>'Stål Byg'!J8</f>
        <v>8.2801333333333324E-2</v>
      </c>
      <c r="L87" s="8">
        <f>'Stål Byg'!K8</f>
        <v>4.5211113333333328</v>
      </c>
      <c r="M87" t="str">
        <f t="shared" si="1"/>
        <v>Stål Byg|Clip-In Custom Tile|600x1200</v>
      </c>
    </row>
    <row r="88" spans="1:13">
      <c r="A88" s="50" t="s">
        <v>104</v>
      </c>
      <c r="B88" s="52" t="str">
        <f>'Stål Byg'!A9</f>
        <v>Hook-On Custom Tile</v>
      </c>
      <c r="C88" s="52" t="str">
        <f>'Stål Byg'!B9</f>
        <v>600x1200</v>
      </c>
      <c r="D88" s="4">
        <f>'Stål Byg'!C9</f>
        <v>5.29</v>
      </c>
      <c r="E88" s="4" t="str">
        <f>'Stål Byg'!D9</f>
        <v>1 kg</v>
      </c>
      <c r="F88" s="4">
        <f>'Stål Byg'!E9</f>
        <v>0.84299999999999997</v>
      </c>
      <c r="G88" s="4">
        <f>'Stål Byg'!F9</f>
        <v>4.4594699999999996</v>
      </c>
      <c r="H88" s="60">
        <f>'Stål Byg'!G9</f>
        <v>1.8733333333333331</v>
      </c>
      <c r="I88" s="5" t="str">
        <f>'Stål Byg'!H9</f>
        <v>1 kg</v>
      </c>
      <c r="J88" s="5">
        <f>'Stål Byg'!I9</f>
        <v>4.4200000000000003E-2</v>
      </c>
      <c r="K88" s="61">
        <f>'Stål Byg'!J9</f>
        <v>8.2801333333333324E-2</v>
      </c>
      <c r="L88" s="8">
        <f>'Stål Byg'!K9</f>
        <v>4.5422713333333329</v>
      </c>
      <c r="M88" t="str">
        <f t="shared" si="1"/>
        <v>Stål Byg|Hook-On Custom Tile|600x1200</v>
      </c>
    </row>
    <row r="89" spans="1:13">
      <c r="A89" s="50" t="s">
        <v>104</v>
      </c>
      <c r="B89" s="52" t="str">
        <f>'Stål Byg'!A10</f>
        <v>Lay-In Tile</v>
      </c>
      <c r="C89" s="52" t="str">
        <f>'Stål Byg'!B10</f>
        <v>Lay-In Flat, 600/ T15</v>
      </c>
      <c r="D89" s="4">
        <f>'Stål Byg'!C10</f>
        <v>4.01</v>
      </c>
      <c r="E89" s="4" t="str">
        <f>'Stål Byg'!D10</f>
        <v>1 kg</v>
      </c>
      <c r="F89" s="4">
        <f>'Stål Byg'!E10</f>
        <v>0.76500000000000001</v>
      </c>
      <c r="G89" s="4">
        <f>'Stål Byg'!F10</f>
        <v>3.06765</v>
      </c>
      <c r="H89" s="5">
        <f>'Stål Byg'!G10</f>
        <v>1.1299999999999999</v>
      </c>
      <c r="I89" s="5" t="str">
        <f>'Stål Byg'!H10</f>
        <v>1 kg</v>
      </c>
      <c r="J89" s="5">
        <f>'Stål Byg'!I10</f>
        <v>4.4200000000000003E-2</v>
      </c>
      <c r="K89" s="5">
        <f>'Stål Byg'!J10</f>
        <v>4.9945999999999997E-2</v>
      </c>
      <c r="L89" s="8">
        <f>'Stål Byg'!K10</f>
        <v>3.1175959999999998</v>
      </c>
      <c r="M89" t="str">
        <f t="shared" si="1"/>
        <v>Stål Byg|Lay-In Tile|Lay-In Flat, 600/ T15</v>
      </c>
    </row>
    <row r="90" spans="1:13">
      <c r="A90" s="50" t="s">
        <v>104</v>
      </c>
      <c r="B90" s="52" t="str">
        <f>'Stål Byg'!A11</f>
        <v>Lay-In Tile</v>
      </c>
      <c r="C90" s="52" t="str">
        <f>'Stål Byg'!B11</f>
        <v>Lay-In 8, 600 T 24</v>
      </c>
      <c r="D90" s="4">
        <f>'Stål Byg'!C11</f>
        <v>4.01</v>
      </c>
      <c r="E90" s="4" t="str">
        <f>'Stål Byg'!D11</f>
        <v>1 kg</v>
      </c>
      <c r="F90" s="4">
        <f>'Stål Byg'!E11</f>
        <v>0.76500000000000001</v>
      </c>
      <c r="G90" s="4">
        <f>'Stål Byg'!F11</f>
        <v>3.06765</v>
      </c>
      <c r="H90" s="5">
        <f>'Stål Byg'!G11</f>
        <v>1.1299999999999999</v>
      </c>
      <c r="I90" s="5" t="str">
        <f>'Stål Byg'!H11</f>
        <v>1 kg</v>
      </c>
      <c r="J90" s="5">
        <f>'Stål Byg'!I11</f>
        <v>4.4200000000000003E-2</v>
      </c>
      <c r="K90" s="5">
        <f>'Stål Byg'!J11</f>
        <v>4.9945999999999997E-2</v>
      </c>
      <c r="L90" s="8">
        <f>'Stål Byg'!K11</f>
        <v>3.1175959999999998</v>
      </c>
      <c r="M90" t="str">
        <f t="shared" si="1"/>
        <v>Stål Byg|Lay-In Tile|Lay-In 8, 600 T 24</v>
      </c>
    </row>
    <row r="91" spans="1:13">
      <c r="A91" s="50" t="s">
        <v>104</v>
      </c>
      <c r="B91" s="52" t="str">
        <f>'Stål Byg'!A12</f>
        <v>Lay-In Tile</v>
      </c>
      <c r="C91" s="52" t="str">
        <f>'Stål Byg'!B12</f>
        <v>Lay-In 8, 600 /T 15</v>
      </c>
      <c r="D91" s="4">
        <f>'Stål Byg'!C12</f>
        <v>3.89</v>
      </c>
      <c r="E91" s="4" t="str">
        <f>'Stål Byg'!D12</f>
        <v>1 kg</v>
      </c>
      <c r="F91" s="4">
        <f>'Stål Byg'!E12</f>
        <v>0.75800000000000001</v>
      </c>
      <c r="G91" s="4">
        <f>'Stål Byg'!F12</f>
        <v>2.94862</v>
      </c>
      <c r="H91" s="5">
        <f>'Stål Byg'!G12</f>
        <v>1.1299999999999999</v>
      </c>
      <c r="I91" s="5" t="str">
        <f>'Stål Byg'!H12</f>
        <v>1 kg</v>
      </c>
      <c r="J91" s="5">
        <f>'Stål Byg'!I12</f>
        <v>4.4200000000000003E-2</v>
      </c>
      <c r="K91" s="5">
        <f>'Stål Byg'!J12</f>
        <v>4.9945999999999997E-2</v>
      </c>
      <c r="L91" s="8">
        <f>'Stål Byg'!K12</f>
        <v>2.9985659999999998</v>
      </c>
      <c r="M91" t="str">
        <f t="shared" si="1"/>
        <v>Stål Byg|Lay-In Tile|Lay-In 8, 600 /T 15</v>
      </c>
    </row>
    <row r="92" spans="1:13">
      <c r="A92" s="50" t="s">
        <v>104</v>
      </c>
      <c r="B92" s="52" t="str">
        <f>'Stål Byg'!A13</f>
        <v>Lay-In Tile</v>
      </c>
      <c r="C92" s="52" t="str">
        <f>'Stål Byg'!B13</f>
        <v>Lay-In 12,600 / T24</v>
      </c>
      <c r="D92" s="4">
        <f>'Stål Byg'!C13</f>
        <v>4.01</v>
      </c>
      <c r="E92" s="4" t="str">
        <f>'Stål Byg'!D13</f>
        <v>1 kg</v>
      </c>
      <c r="F92" s="4">
        <f>'Stål Byg'!E13</f>
        <v>0.76500000000000001</v>
      </c>
      <c r="G92" s="4">
        <f>'Stål Byg'!F13</f>
        <v>3.06765</v>
      </c>
      <c r="H92" s="5">
        <f>'Stål Byg'!G13</f>
        <v>1.1299999999999999</v>
      </c>
      <c r="I92" s="5" t="str">
        <f>'Stål Byg'!H13</f>
        <v>1 kg</v>
      </c>
      <c r="J92" s="5">
        <f>'Stål Byg'!I13</f>
        <v>4.4200000000000003E-2</v>
      </c>
      <c r="K92" s="5">
        <f>'Stål Byg'!J13</f>
        <v>4.9945999999999997E-2</v>
      </c>
      <c r="L92" s="8">
        <f>'Stål Byg'!K13</f>
        <v>3.1175959999999998</v>
      </c>
      <c r="M92" t="str">
        <f t="shared" si="1"/>
        <v>Stål Byg|Lay-In Tile|Lay-In 12,600 / T24</v>
      </c>
    </row>
    <row r="93" spans="1:13">
      <c r="A93" s="50" t="s">
        <v>104</v>
      </c>
      <c r="B93" s="52" t="str">
        <f>'Stål Byg'!A14</f>
        <v>Lay-In Tile</v>
      </c>
      <c r="C93" s="52" t="str">
        <f>'Stål Byg'!B14</f>
        <v xml:space="preserve">Lay-In 20,600/ T15 </v>
      </c>
      <c r="D93" s="4">
        <f>'Stål Byg'!C14</f>
        <v>4.47</v>
      </c>
      <c r="E93" s="4" t="str">
        <f>'Stål Byg'!D14</f>
        <v>1 kg</v>
      </c>
      <c r="F93" s="4">
        <f>'Stål Byg'!E14</f>
        <v>0.79900000000000004</v>
      </c>
      <c r="G93" s="4">
        <f>'Stål Byg'!F14</f>
        <v>3.5715300000000001</v>
      </c>
      <c r="H93" s="5">
        <f>'Stål Byg'!G14</f>
        <v>1.1299999999999999</v>
      </c>
      <c r="I93" s="5" t="str">
        <f>'Stål Byg'!H14</f>
        <v>1 kg</v>
      </c>
      <c r="J93" s="5">
        <f>'Stål Byg'!I14</f>
        <v>4.4200000000000003E-2</v>
      </c>
      <c r="K93" s="5">
        <f>'Stål Byg'!J14</f>
        <v>4.9945999999999997E-2</v>
      </c>
      <c r="L93" s="8">
        <f>'Stål Byg'!K14</f>
        <v>3.6214759999999999</v>
      </c>
      <c r="M93" t="str">
        <f t="shared" si="1"/>
        <v xml:space="preserve">Stål Byg|Lay-In Tile|Lay-In 20,600/ T15 </v>
      </c>
    </row>
    <row r="94" spans="1:13">
      <c r="A94" s="50" t="s">
        <v>104</v>
      </c>
      <c r="B94" s="52" t="str">
        <f>'Stål Byg'!A15</f>
        <v>Lay-In Tile</v>
      </c>
      <c r="C94" s="52" t="str">
        <f>'Stål Byg'!B15</f>
        <v>Lay-In 30,600/ T24</v>
      </c>
      <c r="D94" s="4">
        <f>'Stål Byg'!C15</f>
        <v>4.83</v>
      </c>
      <c r="E94" s="4" t="str">
        <f>'Stål Byg'!D15</f>
        <v>1 kg</v>
      </c>
      <c r="F94" s="4">
        <f>'Stål Byg'!E15</f>
        <v>0.82</v>
      </c>
      <c r="G94" s="4">
        <f>'Stål Byg'!F15</f>
        <v>3.9605999999999999</v>
      </c>
      <c r="H94" s="5">
        <f>'Stål Byg'!G15</f>
        <v>1.1299999999999999</v>
      </c>
      <c r="I94" s="5" t="str">
        <f>'Stål Byg'!H15</f>
        <v>1 kg</v>
      </c>
      <c r="J94" s="5">
        <f>'Stål Byg'!I15</f>
        <v>4.4200000000000003E-2</v>
      </c>
      <c r="K94" s="5">
        <f>'Stål Byg'!J15</f>
        <v>4.9945999999999997E-2</v>
      </c>
      <c r="L94" s="8">
        <f>'Stål Byg'!K15</f>
        <v>4.0105459999999997</v>
      </c>
      <c r="M94" t="str">
        <f t="shared" si="1"/>
        <v>Stål Byg|Lay-In Tile|Lay-In 30,600/ T24</v>
      </c>
    </row>
    <row r="95" spans="1:13">
      <c r="A95" s="50" t="s">
        <v>104</v>
      </c>
      <c r="B95" s="52" t="str">
        <f>'Stål Byg'!A16</f>
        <v>Lay-In Custom Tile</v>
      </c>
      <c r="C95" s="52" t="str">
        <f>'Stål Byg'!B16</f>
        <v>600x1200</v>
      </c>
      <c r="D95" s="4">
        <f>'Stål Byg'!C16</f>
        <v>5.29</v>
      </c>
      <c r="E95" s="4" t="str">
        <f>'Stål Byg'!D16</f>
        <v>1 kg</v>
      </c>
      <c r="F95" s="4">
        <f>'Stål Byg'!E16</f>
        <v>0.84299999999999997</v>
      </c>
      <c r="G95" s="4">
        <f>'Stål Byg'!F16</f>
        <v>4.4594699999999996</v>
      </c>
      <c r="H95" s="5">
        <f>'Stål Byg'!G16</f>
        <v>1.1299999999999999</v>
      </c>
      <c r="I95" s="5" t="str">
        <f>'Stål Byg'!H16</f>
        <v>1 kg</v>
      </c>
      <c r="J95" s="5">
        <f>'Stål Byg'!I16</f>
        <v>4.4200000000000003E-2</v>
      </c>
      <c r="K95" s="5">
        <f>'Stål Byg'!J16</f>
        <v>4.9945999999999997E-2</v>
      </c>
      <c r="L95" s="8">
        <f>'Stål Byg'!K16</f>
        <v>4.5094159999999999</v>
      </c>
      <c r="M95" t="str">
        <f t="shared" si="1"/>
        <v>Stål Byg|Lay-In Custom Tile|600x1200</v>
      </c>
    </row>
    <row r="96" spans="1:13">
      <c r="A96" s="50" t="s">
        <v>104</v>
      </c>
      <c r="B96" s="52" t="str">
        <f>'Stål Byg'!A17</f>
        <v>Bandraster</v>
      </c>
      <c r="C96" s="52" t="str">
        <f>'Stål Byg'!B17</f>
        <v>600x1200</v>
      </c>
      <c r="D96" s="4">
        <f>'Stål Byg'!C17</f>
        <v>5.29</v>
      </c>
      <c r="E96" s="4" t="str">
        <f>'Stål Byg'!D17</f>
        <v>1 kg</v>
      </c>
      <c r="F96" s="4">
        <f>'Stål Byg'!E17</f>
        <v>0.83899999999999997</v>
      </c>
      <c r="G96" s="4">
        <f>'Stål Byg'!F17</f>
        <v>4.4383099999999995</v>
      </c>
      <c r="H96" s="5">
        <f>'Stål Byg'!G17</f>
        <v>1.1299999999999999</v>
      </c>
      <c r="I96" s="5" t="str">
        <f>'Stål Byg'!H17</f>
        <v>1 kg</v>
      </c>
      <c r="J96" s="5">
        <f>'Stål Byg'!I17</f>
        <v>4.4200000000000003E-2</v>
      </c>
      <c r="K96" s="5">
        <f>'Stål Byg'!J17</f>
        <v>4.9945999999999997E-2</v>
      </c>
      <c r="L96" s="8">
        <f>'Stål Byg'!K17</f>
        <v>4.4882559999999998</v>
      </c>
      <c r="M96" t="str">
        <f t="shared" si="1"/>
        <v>Stål Byg|Bandraster|600x1200</v>
      </c>
    </row>
    <row r="97" spans="1:13">
      <c r="A97" s="50" t="s">
        <v>104</v>
      </c>
      <c r="B97" s="52" t="str">
        <f>'Stål Byg'!A18</f>
        <v>Sport Panel</v>
      </c>
      <c r="C97" s="52">
        <f>'Stål Byg'!B18</f>
        <v>0</v>
      </c>
      <c r="D97" s="4">
        <f>'Stål Byg'!C18</f>
        <v>7.36</v>
      </c>
      <c r="E97" s="4" t="str">
        <f>'Stål Byg'!D18</f>
        <v>1 kg</v>
      </c>
      <c r="F97" s="4">
        <f>'Stål Byg'!E18</f>
        <v>0.91500000000000004</v>
      </c>
      <c r="G97" s="4">
        <f>'Stål Byg'!F18</f>
        <v>6.7344000000000008</v>
      </c>
      <c r="H97" s="5">
        <f>'Stål Byg'!G18</f>
        <v>1</v>
      </c>
      <c r="I97" s="5" t="str">
        <f>'Stål Byg'!H18</f>
        <v>1 kg</v>
      </c>
      <c r="J97" s="5">
        <f>'Stål Byg'!I18</f>
        <v>4.4200000000000003E-2</v>
      </c>
      <c r="K97" s="5">
        <f>'Stål Byg'!J18</f>
        <v>4.4200000000000003E-2</v>
      </c>
      <c r="L97" s="8">
        <f>'Stål Byg'!K18</f>
        <v>6.7786000000000008</v>
      </c>
      <c r="M97" t="str">
        <f t="shared" si="1"/>
        <v>Stål Byg|Sport Panel|0</v>
      </c>
    </row>
    <row r="98" spans="1:13">
      <c r="A98" s="50" t="s">
        <v>104</v>
      </c>
      <c r="B98" s="52" t="str">
        <f>'Stål Byg'!A19</f>
        <v>Panel</v>
      </c>
      <c r="C98" s="52" t="str">
        <f>'Stål Byg'!B19</f>
        <v>D-30/xxx/25</v>
      </c>
      <c r="D98" s="4">
        <f>'Stål Byg'!C19</f>
        <v>5.87</v>
      </c>
      <c r="E98" s="4" t="str">
        <f>'Stål Byg'!D19</f>
        <v>1 kg</v>
      </c>
      <c r="F98" s="4">
        <f>'Stål Byg'!E19</f>
        <v>0.86499999999999999</v>
      </c>
      <c r="G98" s="4">
        <f>'Stål Byg'!F19</f>
        <v>5.0775500000000005</v>
      </c>
      <c r="H98" s="5">
        <f>'Stål Byg'!G19</f>
        <v>1.34</v>
      </c>
      <c r="I98" s="5" t="str">
        <f>'Stål Byg'!H19</f>
        <v>1 kg</v>
      </c>
      <c r="J98" s="5">
        <f>'Stål Byg'!I19</f>
        <v>4.4200000000000003E-2</v>
      </c>
      <c r="K98" s="5">
        <f>'Stål Byg'!J19</f>
        <v>5.922800000000001E-2</v>
      </c>
      <c r="L98" s="8">
        <f>'Stål Byg'!K19</f>
        <v>5.1367780000000005</v>
      </c>
      <c r="M98" t="str">
        <f t="shared" si="1"/>
        <v>Stål Byg|Panel|D-30/xxx/25</v>
      </c>
    </row>
    <row r="99" spans="1:13">
      <c r="A99" s="50" t="s">
        <v>104</v>
      </c>
      <c r="B99" s="52" t="str">
        <f>'Stål Byg'!A20</f>
        <v>Spring Custom Tile</v>
      </c>
      <c r="C99" s="52" t="str">
        <f>'Stål Byg'!B20</f>
        <v>600x1200</v>
      </c>
      <c r="D99" s="4">
        <f>'Stål Byg'!C20</f>
        <v>8.25</v>
      </c>
      <c r="E99" s="4" t="str">
        <f>'Stål Byg'!D20</f>
        <v>1 kg</v>
      </c>
      <c r="F99" s="4">
        <f>'Stål Byg'!E20</f>
        <v>0.84299999999999997</v>
      </c>
      <c r="G99" s="4">
        <f>'Stål Byg'!F20</f>
        <v>6.9547499999999998</v>
      </c>
      <c r="H99" s="5">
        <f>'Stål Byg'!G20</f>
        <v>2</v>
      </c>
      <c r="I99" s="5" t="str">
        <f>'Stål Byg'!H20</f>
        <v>1 kg</v>
      </c>
      <c r="J99" s="5">
        <f>'Stål Byg'!I20</f>
        <v>4.4200000000000003E-2</v>
      </c>
      <c r="K99" s="5">
        <f>'Stål Byg'!J20</f>
        <v>8.8400000000000006E-2</v>
      </c>
      <c r="L99" s="8">
        <f>'Stål Byg'!K20</f>
        <v>7.0431499999999998</v>
      </c>
      <c r="M99" t="str">
        <f t="shared" si="1"/>
        <v>Stål Byg|Spring Custom Tile|600x1200</v>
      </c>
    </row>
    <row r="100" spans="1:13">
      <c r="A100" s="50" t="s">
        <v>104</v>
      </c>
      <c r="B100" s="52" t="str">
        <f>'Stål Byg'!A21</f>
        <v>Silent Cloud (Silent Island)</v>
      </c>
      <c r="C100" s="52">
        <f>'Stål Byg'!B21</f>
        <v>0</v>
      </c>
      <c r="D100" s="4">
        <f>'Stål Byg'!C21</f>
        <v>9.1999999999999993</v>
      </c>
      <c r="E100" s="4" t="str">
        <f>'Stål Byg'!D21</f>
        <v>1 kg</v>
      </c>
      <c r="F100" s="4">
        <f>'Stål Byg'!E21</f>
        <v>0.95</v>
      </c>
      <c r="G100" s="4">
        <f>'Stål Byg'!F21</f>
        <v>8.7399999999999984</v>
      </c>
      <c r="H100" s="5">
        <f>'Stål Byg'!G21</f>
        <v>0.25</v>
      </c>
      <c r="I100" s="5" t="str">
        <f>'Stål Byg'!H21</f>
        <v>1 kg</v>
      </c>
      <c r="J100" s="5">
        <f>'Stål Byg'!I21</f>
        <v>4.4200000000000003E-2</v>
      </c>
      <c r="K100" s="5">
        <f>'Stål Byg'!J21</f>
        <v>1.1050000000000001E-2</v>
      </c>
      <c r="L100" s="8">
        <f>'Stål Byg'!K21</f>
        <v>8.7510499999999976</v>
      </c>
      <c r="M100" t="str">
        <f t="shared" si="1"/>
        <v>Stål Byg|Silent Cloud (Silent Island)|0</v>
      </c>
    </row>
    <row r="101" spans="1:13">
      <c r="A101" s="50" t="s">
        <v>105</v>
      </c>
      <c r="B101" s="52" t="str">
        <f>'Stål Marine'!A2</f>
        <v>Clip-In</v>
      </c>
      <c r="C101" s="52" t="str">
        <f>'Stål Marine'!B2</f>
        <v>300x300</v>
      </c>
      <c r="D101" s="4">
        <f>'Stål Marine'!C2</f>
        <v>5.04</v>
      </c>
      <c r="E101" s="4" t="str">
        <f>'Stål Marine'!D2</f>
        <v>1 kg</v>
      </c>
      <c r="F101" s="4">
        <f>'Stål Marine'!E2</f>
        <v>1.02</v>
      </c>
      <c r="G101" s="4">
        <f>'Stål Marine'!F2</f>
        <v>5.1408000000000005</v>
      </c>
      <c r="H101" s="5">
        <f>'Stål Marine'!G2</f>
        <v>3.65</v>
      </c>
      <c r="I101" s="5" t="str">
        <f>'Stål Marine'!H2</f>
        <v>1 kg</v>
      </c>
      <c r="J101" s="5">
        <f>'Stål Marine'!I2</f>
        <v>4.4200000000000003E-2</v>
      </c>
      <c r="K101" s="5">
        <f>'Stål Marine'!J2</f>
        <v>0.16133</v>
      </c>
      <c r="L101" s="8">
        <f>'Stål Marine'!K2</f>
        <v>5.3021300000000009</v>
      </c>
      <c r="M101" t="str">
        <f t="shared" si="1"/>
        <v>Stål marine|Clip-In|300x300</v>
      </c>
    </row>
    <row r="102" spans="1:13">
      <c r="A102" s="50" t="s">
        <v>105</v>
      </c>
      <c r="B102" s="52" t="str">
        <f>'Stål Marine'!A3</f>
        <v>Clip-In</v>
      </c>
      <c r="C102" s="52" t="str">
        <f>'Stål Marine'!B3</f>
        <v>300x600</v>
      </c>
      <c r="D102" s="4">
        <f>'Stål Marine'!C3</f>
        <v>8.85</v>
      </c>
      <c r="E102" s="4" t="str">
        <f>'Stål Marine'!D3</f>
        <v>1 kg</v>
      </c>
      <c r="F102" s="4">
        <f>'Stål Marine'!E3</f>
        <v>0.97</v>
      </c>
      <c r="G102" s="4">
        <f>'Stål Marine'!F3</f>
        <v>8.5845000000000002</v>
      </c>
      <c r="H102" s="5">
        <f>'Stål Marine'!G3</f>
        <v>2.95</v>
      </c>
      <c r="I102" s="5" t="str">
        <f>'Stål Marine'!H3</f>
        <v>1 kg</v>
      </c>
      <c r="J102" s="5">
        <f>'Stål Marine'!I3</f>
        <v>4.4200000000000003E-2</v>
      </c>
      <c r="K102" s="5">
        <f>'Stål Marine'!J3</f>
        <v>0.13039000000000001</v>
      </c>
      <c r="L102" s="8">
        <f>'Stål Marine'!K3</f>
        <v>8.7148900000000005</v>
      </c>
      <c r="M102" t="str">
        <f t="shared" si="1"/>
        <v>Stål marine|Clip-In|300x600</v>
      </c>
    </row>
    <row r="103" spans="1:13">
      <c r="A103" s="50" t="s">
        <v>105</v>
      </c>
      <c r="B103" s="52" t="str">
        <f>'Stål Marine'!A4</f>
        <v>Clip-In</v>
      </c>
      <c r="C103" s="52" t="str">
        <f>'Stål Marine'!B4</f>
        <v>400x400</v>
      </c>
      <c r="D103" s="4">
        <f>'Stål Marine'!C4</f>
        <v>4.68</v>
      </c>
      <c r="E103" s="4" t="str">
        <f>'Stål Marine'!D4</f>
        <v>1 kg</v>
      </c>
      <c r="F103" s="4">
        <f>'Stål Marine'!E4</f>
        <v>1</v>
      </c>
      <c r="G103" s="4">
        <f>'Stål Marine'!F4</f>
        <v>4.68</v>
      </c>
      <c r="H103" s="5">
        <f>'Stål Marine'!G4</f>
        <v>3.53</v>
      </c>
      <c r="I103" s="5" t="str">
        <f>'Stål Marine'!H4</f>
        <v>1 kg</v>
      </c>
      <c r="J103" s="5">
        <f>'Stål Marine'!I4</f>
        <v>4.4200000000000003E-2</v>
      </c>
      <c r="K103" s="5">
        <f>'Stål Marine'!J4</f>
        <v>0.156026</v>
      </c>
      <c r="L103" s="8">
        <f>'Stål Marine'!K4</f>
        <v>4.8360259999999995</v>
      </c>
      <c r="M103" t="str">
        <f t="shared" si="1"/>
        <v>Stål marine|Clip-In|400x400</v>
      </c>
    </row>
    <row r="104" spans="1:13">
      <c r="A104" s="50" t="s">
        <v>105</v>
      </c>
      <c r="B104" s="52" t="str">
        <f>'Stål Marine'!A5</f>
        <v>Clip-In</v>
      </c>
      <c r="C104" s="52" t="str">
        <f>'Stål Marine'!B5</f>
        <v>500x500</v>
      </c>
      <c r="D104" s="4">
        <f>'Stål Marine'!C5</f>
        <v>4.53</v>
      </c>
      <c r="E104" s="4" t="str">
        <f>'Stål Marine'!D5</f>
        <v>1 kg</v>
      </c>
      <c r="F104" s="4">
        <f>'Stål Marine'!E5</f>
        <v>1.01</v>
      </c>
      <c r="G104" s="4">
        <f>'Stål Marine'!F5</f>
        <v>4.5753000000000004</v>
      </c>
      <c r="H104" s="5">
        <f>'Stål Marine'!G5</f>
        <v>3.32</v>
      </c>
      <c r="I104" s="5" t="str">
        <f>'Stål Marine'!H5</f>
        <v>1 kg</v>
      </c>
      <c r="J104" s="5">
        <f>'Stål Marine'!I5</f>
        <v>4.4200000000000003E-2</v>
      </c>
      <c r="K104" s="5">
        <f>'Stål Marine'!J5</f>
        <v>0.14674400000000001</v>
      </c>
      <c r="L104" s="8">
        <f>'Stål Marine'!K5</f>
        <v>4.7220440000000004</v>
      </c>
      <c r="M104" t="str">
        <f t="shared" si="1"/>
        <v>Stål marine|Clip-In|500x500</v>
      </c>
    </row>
    <row r="105" spans="1:13">
      <c r="A105" s="50" t="s">
        <v>105</v>
      </c>
      <c r="B105" s="52" t="str">
        <f>'Stål Marine'!A6</f>
        <v>Clip-In</v>
      </c>
      <c r="C105" s="52" t="str">
        <f>'Stål Marine'!B6</f>
        <v>600x600</v>
      </c>
      <c r="D105" s="4">
        <f>'Stål Marine'!C6</f>
        <v>4.42</v>
      </c>
      <c r="E105" s="4" t="str">
        <f>'Stål Marine'!D6</f>
        <v>1 kg</v>
      </c>
      <c r="F105" s="4">
        <f>'Stål Marine'!E6</f>
        <v>1.01</v>
      </c>
      <c r="G105" s="4">
        <f>'Stål Marine'!F6</f>
        <v>4.4641999999999999</v>
      </c>
      <c r="H105" s="5">
        <f>'Stål Marine'!G6</f>
        <v>3.18</v>
      </c>
      <c r="I105" s="5" t="str">
        <f>'Stål Marine'!H6</f>
        <v>1 kg</v>
      </c>
      <c r="J105" s="5">
        <f>'Stål Marine'!I6</f>
        <v>4.4200000000000003E-2</v>
      </c>
      <c r="K105" s="5">
        <f>'Stål Marine'!J6</f>
        <v>0.14055600000000001</v>
      </c>
      <c r="L105" s="8">
        <f>'Stål Marine'!K6</f>
        <v>4.6047560000000001</v>
      </c>
      <c r="M105" t="str">
        <f t="shared" si="1"/>
        <v>Stål marine|Clip-In|600x600</v>
      </c>
    </row>
    <row r="106" spans="1:13">
      <c r="A106" s="50" t="s">
        <v>105</v>
      </c>
      <c r="B106" s="52" t="str">
        <f>'Stål Marine'!A7</f>
        <v>Clip-In</v>
      </c>
      <c r="C106" s="52" t="str">
        <f>'Stål Marine'!B7</f>
        <v>600x1200</v>
      </c>
      <c r="D106" s="4">
        <f>'Stål Marine'!C7</f>
        <v>5.15</v>
      </c>
      <c r="E106" s="4" t="str">
        <f>'Stål Marine'!D7</f>
        <v>1 kg</v>
      </c>
      <c r="F106" s="4">
        <f>'Stål Marine'!E7</f>
        <v>0.998</v>
      </c>
      <c r="G106" s="4">
        <f>'Stål Marine'!F7</f>
        <v>5.1397000000000004</v>
      </c>
      <c r="H106" s="5">
        <f>'Stål Marine'!G7</f>
        <v>3.18</v>
      </c>
      <c r="I106" s="5" t="str">
        <f>'Stål Marine'!H7</f>
        <v>1 kg</v>
      </c>
      <c r="J106" s="5">
        <f>'Stål Marine'!I7</f>
        <v>4.4200000000000003E-2</v>
      </c>
      <c r="K106" s="5">
        <f>'Stål Marine'!J7</f>
        <v>0.14055600000000001</v>
      </c>
      <c r="L106" s="8">
        <f>'Stål Marine'!K7</f>
        <v>5.2802560000000005</v>
      </c>
      <c r="M106" t="str">
        <f t="shared" si="1"/>
        <v>Stål marine|Clip-In|600x1200</v>
      </c>
    </row>
    <row r="107" spans="1:13">
      <c r="A107" s="50" t="s">
        <v>105</v>
      </c>
      <c r="B107" s="52" t="str">
        <f>'Stål Marine'!A8</f>
        <v>Clip-In</v>
      </c>
      <c r="C107" s="52" t="str">
        <f>'Stål Marine'!B8</f>
        <v>590x590</v>
      </c>
      <c r="D107" s="4">
        <f>'Stål Marine'!C8</f>
        <v>4.57</v>
      </c>
      <c r="E107" s="4" t="str">
        <f>'Stål Marine'!D8</f>
        <v>1 kg</v>
      </c>
      <c r="F107" s="4">
        <f>'Stål Marine'!E8</f>
        <v>1.01</v>
      </c>
      <c r="G107" s="4">
        <f>'Stål Marine'!F8</f>
        <v>4.6157000000000004</v>
      </c>
      <c r="H107" s="5">
        <f>'Stål Marine'!G8</f>
        <v>2.41</v>
      </c>
      <c r="I107" s="5" t="str">
        <f>'Stål Marine'!H8</f>
        <v>1 kg</v>
      </c>
      <c r="J107" s="5">
        <f>'Stål Marine'!I8</f>
        <v>4.4200000000000003E-2</v>
      </c>
      <c r="K107" s="5">
        <f>'Stål Marine'!J8</f>
        <v>0.10652200000000002</v>
      </c>
      <c r="L107" s="8">
        <f>'Stål Marine'!K8</f>
        <v>4.7222220000000004</v>
      </c>
      <c r="M107" t="str">
        <f t="shared" si="1"/>
        <v>Stål marine|Clip-In|590x590</v>
      </c>
    </row>
    <row r="108" spans="1:13">
      <c r="A108" s="50" t="s">
        <v>105</v>
      </c>
      <c r="B108" s="52" t="str">
        <f>'Stål Marine'!A9</f>
        <v>Clip-In</v>
      </c>
      <c r="C108" s="52" t="str">
        <f>'Stål Marine'!B9</f>
        <v>590x1190</v>
      </c>
      <c r="D108" s="4">
        <f>'Stål Marine'!C9</f>
        <v>5.33</v>
      </c>
      <c r="E108" s="4" t="str">
        <f>'Stål Marine'!D9</f>
        <v>1 kg</v>
      </c>
      <c r="F108" s="4">
        <f>'Stål Marine'!E9</f>
        <v>1.02</v>
      </c>
      <c r="G108" s="4">
        <f>'Stål Marine'!F9</f>
        <v>5.4366000000000003</v>
      </c>
      <c r="H108" s="5">
        <f>'Stål Marine'!G9</f>
        <v>3.03</v>
      </c>
      <c r="I108" s="5" t="str">
        <f>'Stål Marine'!H9</f>
        <v>1 kg</v>
      </c>
      <c r="J108" s="5">
        <f>'Stål Marine'!I9</f>
        <v>4.4200000000000003E-2</v>
      </c>
      <c r="K108" s="5">
        <f>'Stål Marine'!J9</f>
        <v>0.13392599999999999</v>
      </c>
      <c r="L108" s="8">
        <f>'Stål Marine'!K9</f>
        <v>5.5705260000000001</v>
      </c>
      <c r="M108" t="str">
        <f t="shared" si="1"/>
        <v>Stål marine|Clip-In|590x1190</v>
      </c>
    </row>
    <row r="109" spans="1:13">
      <c r="A109" s="50" t="s">
        <v>105</v>
      </c>
      <c r="B109" s="52" t="str">
        <f>'Stål Marine'!A10</f>
        <v>Clip-In Custom Tile</v>
      </c>
      <c r="C109" s="52" t="str">
        <f>'Stål Marine'!B10</f>
        <v>600x1200</v>
      </c>
      <c r="D109" s="4">
        <f>'Stål Marine'!C10</f>
        <v>5.68</v>
      </c>
      <c r="E109" s="4" t="str">
        <f>'Stål Marine'!D10</f>
        <v>1 kg</v>
      </c>
      <c r="F109" s="4">
        <f>'Stål Marine'!E10</f>
        <v>0.99299999999999999</v>
      </c>
      <c r="G109" s="4">
        <f>'Stål Marine'!F10</f>
        <v>5.6402399999999995</v>
      </c>
      <c r="H109" s="60">
        <f>'Stål Marine'!G10</f>
        <v>3.15625</v>
      </c>
      <c r="I109" s="5" t="str">
        <f>'Stål Marine'!H10</f>
        <v>1 kg</v>
      </c>
      <c r="J109" s="5">
        <f>'Stål Marine'!I10</f>
        <v>4.4200000000000003E-2</v>
      </c>
      <c r="K109" s="5">
        <f>'Stål Marine'!J10</f>
        <v>0.13950625</v>
      </c>
      <c r="L109" s="8">
        <f>'Stål Marine'!K10</f>
        <v>5.7797462499999996</v>
      </c>
      <c r="M109" t="str">
        <f t="shared" si="1"/>
        <v>Stål marine|Clip-In Custom Tile|600x1200</v>
      </c>
    </row>
    <row r="110" spans="1:13">
      <c r="A110" s="50" t="s">
        <v>105</v>
      </c>
      <c r="B110" s="52" t="str">
        <f>'Stål Marine'!A11</f>
        <v>DCC</v>
      </c>
      <c r="C110" s="52" t="str">
        <f>'Stål Marine'!B11</f>
        <v>300/xxx/25</v>
      </c>
      <c r="D110" s="4">
        <f>'Stål Marine'!C11</f>
        <v>5.87</v>
      </c>
      <c r="E110" s="4" t="str">
        <f>'Stål Marine'!D11</f>
        <v>1 kg</v>
      </c>
      <c r="F110" s="4">
        <f>'Stål Marine'!E11</f>
        <v>0.99</v>
      </c>
      <c r="G110" s="4">
        <f>'Stål Marine'!F11</f>
        <v>5.8113000000000001</v>
      </c>
      <c r="H110" s="5">
        <f>'Stål Marine'!G11</f>
        <v>2.2400000000000002</v>
      </c>
      <c r="I110" s="5" t="str">
        <f>'Stål Marine'!H11</f>
        <v>1 kg</v>
      </c>
      <c r="J110" s="5">
        <f>'Stål Marine'!I11</f>
        <v>4.4200000000000003E-2</v>
      </c>
      <c r="K110" s="5">
        <f>'Stål Marine'!J11</f>
        <v>9.9008000000000013E-2</v>
      </c>
      <c r="L110" s="8">
        <f>'Stål Marine'!K11</f>
        <v>5.9103080000000006</v>
      </c>
      <c r="M110" t="str">
        <f t="shared" si="1"/>
        <v>Stål marine|DCC|300/xxx/25</v>
      </c>
    </row>
    <row r="111" spans="1:13">
      <c r="A111" s="50" t="s">
        <v>105</v>
      </c>
      <c r="B111" s="52" t="str">
        <f>'Stål Marine'!A12</f>
        <v>DCC</v>
      </c>
      <c r="C111" s="52" t="str">
        <f>'Stål Marine'!B12</f>
        <v>500/xxx/25</v>
      </c>
      <c r="D111" s="4">
        <f>'Stål Marine'!C12</f>
        <v>5.41</v>
      </c>
      <c r="E111" s="4" t="str">
        <f>'Stål Marine'!D12</f>
        <v>1 kg</v>
      </c>
      <c r="F111" s="4">
        <f>'Stål Marine'!E12</f>
        <v>0.995</v>
      </c>
      <c r="G111" s="4">
        <f>'Stål Marine'!F12</f>
        <v>5.3829500000000001</v>
      </c>
      <c r="H111" s="5">
        <f>'Stål Marine'!G12</f>
        <v>2.2400000000000002</v>
      </c>
      <c r="I111" s="5" t="str">
        <f>'Stål Marine'!H12</f>
        <v>1 kg</v>
      </c>
      <c r="J111" s="5">
        <f>'Stål Marine'!I12</f>
        <v>4.4200000000000003E-2</v>
      </c>
      <c r="K111" s="5">
        <f>'Stål Marine'!J12</f>
        <v>9.9008000000000013E-2</v>
      </c>
      <c r="L111" s="8">
        <f>'Stål Marine'!K12</f>
        <v>5.4819580000000006</v>
      </c>
      <c r="M111" t="str">
        <f t="shared" si="1"/>
        <v>Stål marine|DCC|500/xxx/25</v>
      </c>
    </row>
    <row r="112" spans="1:13">
      <c r="A112" s="50" t="s">
        <v>105</v>
      </c>
      <c r="B112" s="52" t="str">
        <f>'Stål Marine'!A13</f>
        <v>DCC</v>
      </c>
      <c r="C112" s="52" t="str">
        <f>'Stål Marine'!B13</f>
        <v>600/xxx/15</v>
      </c>
      <c r="D112" s="4">
        <f>'Stål Marine'!C13</f>
        <v>5.29</v>
      </c>
      <c r="E112" s="4" t="str">
        <f>'Stål Marine'!D13</f>
        <v>1 kg</v>
      </c>
      <c r="F112" s="4">
        <f>'Stål Marine'!E13</f>
        <v>1.01</v>
      </c>
      <c r="G112" s="4">
        <f>'Stål Marine'!F13</f>
        <v>5.3429000000000002</v>
      </c>
      <c r="H112" s="5">
        <f>'Stål Marine'!G13</f>
        <v>2.2400000000000002</v>
      </c>
      <c r="I112" s="5" t="str">
        <f>'Stål Marine'!H13</f>
        <v>1 kg</v>
      </c>
      <c r="J112" s="5">
        <f>'Stål Marine'!I13</f>
        <v>4.4200000000000003E-2</v>
      </c>
      <c r="K112" s="5">
        <f>'Stål Marine'!J13</f>
        <v>9.9008000000000013E-2</v>
      </c>
      <c r="L112" s="8">
        <f>'Stål Marine'!K13</f>
        <v>5.4419080000000006</v>
      </c>
      <c r="M112" t="str">
        <f t="shared" si="1"/>
        <v>Stål marine|DCC|600/xxx/15</v>
      </c>
    </row>
    <row r="113" spans="1:13">
      <c r="A113" s="50" t="s">
        <v>105</v>
      </c>
      <c r="B113" s="52" t="str">
        <f>'Stål Marine'!A14</f>
        <v>DCC</v>
      </c>
      <c r="C113" s="52" t="str">
        <f>'Stål Marine'!B14</f>
        <v>2000/xxx/0</v>
      </c>
      <c r="D113" s="4">
        <f>'Stål Marine'!C14</f>
        <v>5.38</v>
      </c>
      <c r="E113" s="4" t="str">
        <f>'Stål Marine'!D14</f>
        <v>1 kg</v>
      </c>
      <c r="F113" s="4">
        <f>'Stål Marine'!E14</f>
        <v>0.99299999999999999</v>
      </c>
      <c r="G113" s="4">
        <f>'Stål Marine'!F14</f>
        <v>5.3423400000000001</v>
      </c>
      <c r="H113" s="5">
        <f>'Stål Marine'!G14</f>
        <v>2.2400000000000002</v>
      </c>
      <c r="I113" s="5" t="str">
        <f>'Stål Marine'!H14</f>
        <v>1 kg</v>
      </c>
      <c r="J113" s="5">
        <f>'Stål Marine'!I14</f>
        <v>4.4200000000000003E-2</v>
      </c>
      <c r="K113" s="5">
        <f>'Stål Marine'!J14</f>
        <v>9.9008000000000013E-2</v>
      </c>
      <c r="L113" s="8">
        <f>'Stål Marine'!K14</f>
        <v>5.4413480000000005</v>
      </c>
      <c r="M113" t="str">
        <f t="shared" si="1"/>
        <v>Stål marine|DCC|2000/xxx/0</v>
      </c>
    </row>
    <row r="114" spans="1:13">
      <c r="A114" s="50" t="s">
        <v>105</v>
      </c>
      <c r="B114" s="52" t="str">
        <f>'Stål Marine'!A15</f>
        <v>DCC</v>
      </c>
      <c r="C114" s="52" t="str">
        <f>'Stål Marine'!B15</f>
        <v>3000/xxx/0</v>
      </c>
      <c r="D114" s="4">
        <f>'Stål Marine'!C15</f>
        <v>5.87</v>
      </c>
      <c r="E114" s="4" t="str">
        <f>'Stål Marine'!D15</f>
        <v>1 kg</v>
      </c>
      <c r="F114" s="4">
        <f>'Stål Marine'!E15</f>
        <v>0.99299999999999999</v>
      </c>
      <c r="G114" s="4">
        <f>'Stål Marine'!F15</f>
        <v>5.8289100000000005</v>
      </c>
      <c r="H114" s="5">
        <f>'Stål Marine'!G15</f>
        <v>2.2400000000000002</v>
      </c>
      <c r="I114" s="5" t="str">
        <f>'Stål Marine'!H15</f>
        <v>1 kg</v>
      </c>
      <c r="J114" s="5">
        <f>'Stål Marine'!I15</f>
        <v>4.4200000000000003E-2</v>
      </c>
      <c r="K114" s="5">
        <f>'Stål Marine'!J15</f>
        <v>9.9008000000000013E-2</v>
      </c>
      <c r="L114" s="8">
        <f>'Stål Marine'!K15</f>
        <v>5.9279180000000009</v>
      </c>
      <c r="M114" t="str">
        <f t="shared" si="1"/>
        <v>Stål marine|DCC|3000/xxx/0</v>
      </c>
    </row>
    <row r="115" spans="1:13">
      <c r="A115" s="50" t="s">
        <v>105</v>
      </c>
      <c r="B115" s="52" t="str">
        <f>'Stål Marine'!A16</f>
        <v>DCC</v>
      </c>
      <c r="C115" s="52" t="str">
        <f>'Stål Marine'!B16</f>
        <v>5000/xxx/0</v>
      </c>
      <c r="D115" s="4">
        <f>'Stål Marine'!C16</f>
        <v>5.41</v>
      </c>
      <c r="E115" s="4" t="str">
        <f>'Stål Marine'!D16</f>
        <v>1 kg</v>
      </c>
      <c r="F115" s="4">
        <f>'Stål Marine'!E16</f>
        <v>0.995</v>
      </c>
      <c r="G115" s="4">
        <f>'Stål Marine'!F16</f>
        <v>5.3829500000000001</v>
      </c>
      <c r="H115" s="5">
        <f>'Stål Marine'!G16</f>
        <v>2.2400000000000002</v>
      </c>
      <c r="I115" s="5" t="str">
        <f>'Stål Marine'!H16</f>
        <v>1 kg</v>
      </c>
      <c r="J115" s="5">
        <f>'Stål Marine'!I16</f>
        <v>4.4200000000000003E-2</v>
      </c>
      <c r="K115" s="5">
        <f>'Stål Marine'!J16</f>
        <v>9.9008000000000013E-2</v>
      </c>
      <c r="L115" s="8">
        <f>'Stål Marine'!K16</f>
        <v>5.4819580000000006</v>
      </c>
      <c r="M115" t="str">
        <f t="shared" si="1"/>
        <v>Stål marine|DCC|5000/xxx/0</v>
      </c>
    </row>
    <row r="116" spans="1:13">
      <c r="A116" s="50" t="s">
        <v>105</v>
      </c>
      <c r="B116" s="52" t="str">
        <f>'Stål Marine'!A17</f>
        <v>DCC</v>
      </c>
      <c r="C116" s="52" t="str">
        <f>'Stål Marine'!B17</f>
        <v>6000/xxx/0</v>
      </c>
      <c r="D116" s="4">
        <f>'Stål Marine'!C17</f>
        <v>5.29</v>
      </c>
      <c r="E116" s="4" t="str">
        <f>'Stål Marine'!D17</f>
        <v>1 kg</v>
      </c>
      <c r="F116" s="4">
        <f>'Stål Marine'!E17</f>
        <v>1.01</v>
      </c>
      <c r="G116" s="4">
        <f>'Stål Marine'!F17</f>
        <v>5.3429000000000002</v>
      </c>
      <c r="H116" s="5">
        <f>'Stål Marine'!G17</f>
        <v>2.2400000000000002</v>
      </c>
      <c r="I116" s="5" t="str">
        <f>'Stål Marine'!H17</f>
        <v>1 kg</v>
      </c>
      <c r="J116" s="5">
        <f>'Stål Marine'!I17</f>
        <v>4.4200000000000003E-2</v>
      </c>
      <c r="K116" s="5">
        <f>'Stål Marine'!J17</f>
        <v>9.9008000000000013E-2</v>
      </c>
      <c r="L116" s="8">
        <f>'Stål Marine'!K17</f>
        <v>5.4419080000000006</v>
      </c>
      <c r="M116" t="str">
        <f t="shared" si="1"/>
        <v>Stål marine|DCC|6000/xxx/0</v>
      </c>
    </row>
    <row r="117" spans="1:13">
      <c r="A117" s="50" t="s">
        <v>105</v>
      </c>
      <c r="B117" s="52" t="str">
        <f>'Stål Marine'!A18</f>
        <v>DCC</v>
      </c>
      <c r="C117" s="52" t="str">
        <f>'Stål Marine'!B18</f>
        <v>200/xxx/25</v>
      </c>
      <c r="D117" s="4">
        <f>'Stål Marine'!C18</f>
        <v>5.38</v>
      </c>
      <c r="E117" s="4" t="str">
        <f>'Stål Marine'!D18</f>
        <v>1 kg</v>
      </c>
      <c r="F117" s="4">
        <f>'Stål Marine'!E18</f>
        <v>0.99299999999999999</v>
      </c>
      <c r="G117" s="4">
        <f>'Stål Marine'!F18</f>
        <v>5.3423400000000001</v>
      </c>
      <c r="H117" s="5">
        <f>'Stål Marine'!G18</f>
        <v>2.2400000000000002</v>
      </c>
      <c r="I117" s="5" t="str">
        <f>'Stål Marine'!H18</f>
        <v>1 kg</v>
      </c>
      <c r="J117" s="5">
        <f>'Stål Marine'!I18</f>
        <v>4.4200000000000003E-2</v>
      </c>
      <c r="K117" s="5">
        <f>'Stål Marine'!J18</f>
        <v>9.9008000000000013E-2</v>
      </c>
      <c r="L117" s="8">
        <f>'Stål Marine'!K18</f>
        <v>5.4413480000000005</v>
      </c>
      <c r="M117" t="str">
        <f t="shared" si="1"/>
        <v>Stål marine|DCC|200/xxx/25</v>
      </c>
    </row>
    <row r="118" spans="1:13">
      <c r="A118" s="50" t="s">
        <v>105</v>
      </c>
      <c r="B118" s="52" t="str">
        <f>'Stål Marine'!A19</f>
        <v>E-Panel</v>
      </c>
      <c r="C118" s="52">
        <f>'Stål Marine'!B19</f>
        <v>0</v>
      </c>
      <c r="D118" s="4">
        <f>'Stål Marine'!C19</f>
        <v>5.29</v>
      </c>
      <c r="E118" s="4" t="str">
        <f>'Stål Marine'!D19</f>
        <v>1 kg</v>
      </c>
      <c r="F118" s="4">
        <f>'Stål Marine'!E19</f>
        <v>1.01</v>
      </c>
      <c r="G118" s="4">
        <f>'Stål Marine'!F19</f>
        <v>5.3429000000000002</v>
      </c>
      <c r="H118" s="5">
        <f>'Stål Marine'!G19</f>
        <v>1.2</v>
      </c>
      <c r="I118" s="5" t="str">
        <f>'Stål Marine'!H19</f>
        <v>1 kg</v>
      </c>
      <c r="J118" s="5">
        <f>'Stål Marine'!I19</f>
        <v>4.4200000000000003E-2</v>
      </c>
      <c r="K118" s="5">
        <f>'Stål Marine'!J19</f>
        <v>5.3040000000000004E-2</v>
      </c>
      <c r="L118" s="8">
        <f>'Stål Marine'!K19</f>
        <v>5.3959400000000004</v>
      </c>
      <c r="M118" t="str">
        <f t="shared" si="1"/>
        <v>Stål marine|E-Panel|0</v>
      </c>
    </row>
    <row r="119" spans="1:13">
      <c r="A119" s="50" t="s">
        <v>105</v>
      </c>
      <c r="B119" s="52" t="str">
        <f>'Stål Marine'!A20</f>
        <v>Hook-On</v>
      </c>
      <c r="C119" s="52">
        <f>'Stål Marine'!B20</f>
        <v>300</v>
      </c>
      <c r="D119" s="4">
        <f>'Stål Marine'!C20</f>
        <v>5.87</v>
      </c>
      <c r="E119" s="4" t="str">
        <f>'Stål Marine'!D20</f>
        <v>1 kg</v>
      </c>
      <c r="F119" s="4">
        <f>'Stål Marine'!E20</f>
        <v>0.99</v>
      </c>
      <c r="G119" s="4">
        <f>'Stål Marine'!F20</f>
        <v>5.8113000000000001</v>
      </c>
      <c r="H119" s="5">
        <f>'Stål Marine'!G20</f>
        <v>1.2</v>
      </c>
      <c r="I119" s="5" t="str">
        <f>'Stål Marine'!H20</f>
        <v>1 kg</v>
      </c>
      <c r="J119" s="5">
        <f>'Stål Marine'!I20</f>
        <v>4.4200000000000003E-2</v>
      </c>
      <c r="K119" s="5">
        <f>'Stål Marine'!J20</f>
        <v>5.3040000000000004E-2</v>
      </c>
      <c r="L119" s="8">
        <f>'Stål Marine'!K20</f>
        <v>5.8643400000000003</v>
      </c>
      <c r="M119" t="str">
        <f t="shared" si="1"/>
        <v>Stål marine|Hook-On|300</v>
      </c>
    </row>
    <row r="120" spans="1:13">
      <c r="A120" s="50" t="s">
        <v>105</v>
      </c>
      <c r="B120" s="52" t="str">
        <f>'Stål Marine'!A21</f>
        <v>Hook-On</v>
      </c>
      <c r="C120" s="52">
        <f>'Stål Marine'!B21</f>
        <v>320</v>
      </c>
      <c r="D120" s="4">
        <f>'Stål Marine'!C21</f>
        <v>5.8</v>
      </c>
      <c r="E120" s="4" t="str">
        <f>'Stål Marine'!D21</f>
        <v>1 kg</v>
      </c>
      <c r="F120" s="4">
        <f>'Stål Marine'!E21</f>
        <v>0.996</v>
      </c>
      <c r="G120" s="4">
        <f>'Stål Marine'!F21</f>
        <v>5.7767999999999997</v>
      </c>
      <c r="H120" s="5">
        <f>'Stål Marine'!G21</f>
        <v>1.2</v>
      </c>
      <c r="I120" s="5" t="str">
        <f>'Stål Marine'!H21</f>
        <v>1 kg</v>
      </c>
      <c r="J120" s="5">
        <f>'Stål Marine'!I21</f>
        <v>4.4200000000000003E-2</v>
      </c>
      <c r="K120" s="5">
        <f>'Stål Marine'!J21</f>
        <v>5.3040000000000004E-2</v>
      </c>
      <c r="L120" s="8">
        <f>'Stål Marine'!K21</f>
        <v>5.8298399999999999</v>
      </c>
      <c r="M120" t="str">
        <f t="shared" si="1"/>
        <v>Stål marine|Hook-On|320</v>
      </c>
    </row>
    <row r="121" spans="1:13">
      <c r="A121" s="50" t="s">
        <v>105</v>
      </c>
      <c r="B121" s="52" t="str">
        <f>'Stål Marine'!A22</f>
        <v>Hook-On</v>
      </c>
      <c r="C121" s="52">
        <f>'Stål Marine'!B22</f>
        <v>340</v>
      </c>
      <c r="D121" s="4">
        <f>'Stål Marine'!C22</f>
        <v>5.7</v>
      </c>
      <c r="E121" s="4" t="str">
        <f>'Stål Marine'!D22</f>
        <v>1 kg</v>
      </c>
      <c r="F121" s="4">
        <f>'Stål Marine'!E22</f>
        <v>0.99399999999999999</v>
      </c>
      <c r="G121" s="4">
        <f>'Stål Marine'!F22</f>
        <v>5.6657999999999999</v>
      </c>
      <c r="H121" s="5">
        <f>'Stål Marine'!G22</f>
        <v>1.2</v>
      </c>
      <c r="I121" s="5" t="str">
        <f>'Stål Marine'!H22</f>
        <v>1 kg</v>
      </c>
      <c r="J121" s="5">
        <f>'Stål Marine'!I22</f>
        <v>4.4200000000000003E-2</v>
      </c>
      <c r="K121" s="21">
        <f>'Stål Marine'!J22</f>
        <v>5.3040000000000004E-2</v>
      </c>
      <c r="L121" s="8">
        <f>'Stål Marine'!K22</f>
        <v>5.7188400000000001</v>
      </c>
      <c r="M121" t="str">
        <f t="shared" si="1"/>
        <v>Stål marine|Hook-On|340</v>
      </c>
    </row>
    <row r="122" spans="1:13">
      <c r="A122" s="50" t="s">
        <v>105</v>
      </c>
      <c r="B122" s="52" t="str">
        <f>'Stål Marine'!A23</f>
        <v>Hook-On</v>
      </c>
      <c r="C122" s="52">
        <f>'Stål Marine'!B23</f>
        <v>500</v>
      </c>
      <c r="D122" s="4">
        <f>'Stål Marine'!C23</f>
        <v>5.41</v>
      </c>
      <c r="E122" s="4" t="str">
        <f>'Stål Marine'!D23</f>
        <v>1 kg</v>
      </c>
      <c r="F122" s="4">
        <f>'Stål Marine'!E23</f>
        <v>9.9499999999999993</v>
      </c>
      <c r="G122" s="4">
        <f>'Stål Marine'!F23</f>
        <v>53.829499999999996</v>
      </c>
      <c r="H122" s="5">
        <f>'Stål Marine'!G23</f>
        <v>1.2</v>
      </c>
      <c r="I122" s="5" t="str">
        <f>'Stål Marine'!H23</f>
        <v>1 kg</v>
      </c>
      <c r="J122" s="5">
        <f>'Stål Marine'!I23</f>
        <v>4.4200000000000003E-2</v>
      </c>
      <c r="K122" s="5">
        <f>'Stål Marine'!J23</f>
        <v>5.3040000000000004E-2</v>
      </c>
      <c r="L122" s="8">
        <f>'Stål Marine'!K23</f>
        <v>53.882539999999999</v>
      </c>
      <c r="M122" t="str">
        <f t="shared" si="1"/>
        <v>Stål marine|Hook-On|500</v>
      </c>
    </row>
    <row r="123" spans="1:13">
      <c r="A123" s="50" t="s">
        <v>105</v>
      </c>
      <c r="B123" s="52" t="str">
        <f>'Stål Marine'!A24</f>
        <v>Hook-On</v>
      </c>
      <c r="C123" s="52">
        <f>'Stål Marine'!B24</f>
        <v>600</v>
      </c>
      <c r="D123" s="4">
        <f>'Stål Marine'!C24</f>
        <v>5.29</v>
      </c>
      <c r="E123" s="4" t="str">
        <f>'Stål Marine'!D24</f>
        <v>1 kg</v>
      </c>
      <c r="F123" s="4">
        <f>'Stål Marine'!E24</f>
        <v>1.01</v>
      </c>
      <c r="G123" s="4">
        <f>'Stål Marine'!F24</f>
        <v>5.3429000000000002</v>
      </c>
      <c r="H123" s="5">
        <f>'Stål Marine'!G24</f>
        <v>1.2</v>
      </c>
      <c r="I123" s="5" t="str">
        <f>'Stål Marine'!H24</f>
        <v>1 kg</v>
      </c>
      <c r="J123" s="5">
        <f>'Stål Marine'!I24</f>
        <v>4.4200000000000003E-2</v>
      </c>
      <c r="K123" s="5">
        <f>'Stål Marine'!J24</f>
        <v>5.3040000000000004E-2</v>
      </c>
      <c r="L123" s="8">
        <f>'Stål Marine'!K24</f>
        <v>5.3959400000000004</v>
      </c>
      <c r="M123" t="str">
        <f t="shared" si="1"/>
        <v>Stål marine|Hook-On|600</v>
      </c>
    </row>
    <row r="124" spans="1:13">
      <c r="A124" s="50" t="s">
        <v>105</v>
      </c>
      <c r="B124" s="52" t="str">
        <f>'Stål Marine'!A25</f>
        <v>Panel</v>
      </c>
      <c r="C124" s="52" t="str">
        <f>'Stål Marine'!B25</f>
        <v>D-30/xxx/25</v>
      </c>
      <c r="D124" s="4">
        <f>'Stål Marine'!C25</f>
        <v>5.87</v>
      </c>
      <c r="E124" s="4" t="str">
        <f>'Stål Marine'!D25</f>
        <v>1 kg</v>
      </c>
      <c r="F124" s="4">
        <f>'Stål Marine'!E25</f>
        <v>0.95399999999999996</v>
      </c>
      <c r="G124" s="4">
        <f>'Stål Marine'!F25</f>
        <v>5.5999799999999995</v>
      </c>
      <c r="H124" s="5">
        <f>'Stål Marine'!G25</f>
        <v>1.34</v>
      </c>
      <c r="I124" s="5" t="str">
        <f>'Stål Marine'!H25</f>
        <v>1 kg</v>
      </c>
      <c r="J124" s="5">
        <f>'Stål Marine'!I25</f>
        <v>4.4200000000000003E-2</v>
      </c>
      <c r="K124" s="5">
        <f>'Stål Marine'!J25</f>
        <v>5.922800000000001E-2</v>
      </c>
      <c r="L124" s="8">
        <f>'Stål Marine'!K25</f>
        <v>5.6592079999999996</v>
      </c>
      <c r="M124" t="str">
        <f t="shared" si="1"/>
        <v>Stål marine|Panel|D-30/xxx/25</v>
      </c>
    </row>
    <row r="125" spans="1:13">
      <c r="A125" s="50" t="s">
        <v>106</v>
      </c>
      <c r="B125" s="52" t="str">
        <f>'Grøn aluminium Byg'!A2</f>
        <v>Clip-In Tile</v>
      </c>
      <c r="C125" s="52" t="str">
        <f>'Grøn aluminium Byg'!B2</f>
        <v>300x300</v>
      </c>
      <c r="D125" s="4">
        <f>'Grøn aluminium Byg'!C2</f>
        <v>2.12</v>
      </c>
      <c r="E125" s="4" t="str">
        <f>'Grøn aluminium Byg'!D2</f>
        <v>1 kg</v>
      </c>
      <c r="F125" s="4">
        <f>'Grøn aluminium Byg'!E2</f>
        <v>2.2799999999999998</v>
      </c>
      <c r="G125" s="4">
        <f>'Grøn aluminium Byg'!F2</f>
        <v>4.8335999999999997</v>
      </c>
      <c r="H125" s="5">
        <f>'Grøn aluminium Byg'!G2</f>
        <v>2.09</v>
      </c>
      <c r="I125" s="5" t="str">
        <f>'Grøn aluminium Byg'!H2</f>
        <v>1 kg</v>
      </c>
      <c r="J125" s="5">
        <f>'Grøn aluminium Byg'!I2</f>
        <v>4.4200000000000003E-2</v>
      </c>
      <c r="K125" s="5">
        <f>'Grøn aluminium Byg'!J2</f>
        <v>9.2378000000000002E-2</v>
      </c>
      <c r="L125" s="8">
        <f>'Grøn aluminium Byg'!K2</f>
        <v>4.9259779999999997</v>
      </c>
      <c r="M125" t="str">
        <f t="shared" si="1"/>
        <v>75% post Consumer Aluminium Byg|Clip-In Tile|300x300</v>
      </c>
    </row>
    <row r="126" spans="1:13">
      <c r="A126" s="50" t="s">
        <v>106</v>
      </c>
      <c r="B126" s="52" t="str">
        <f>'Grøn aluminium Byg'!A3</f>
        <v>Clip-In Tile</v>
      </c>
      <c r="C126" s="52" t="str">
        <f>'Grøn aluminium Byg'!B3</f>
        <v>300x600</v>
      </c>
      <c r="D126" s="4">
        <f>'Grøn aluminium Byg'!C3</f>
        <v>2.12</v>
      </c>
      <c r="E126" s="4" t="str">
        <f>'Grøn aluminium Byg'!D3</f>
        <v>1 kg</v>
      </c>
      <c r="F126" s="4">
        <f>'Grøn aluminium Byg'!E3</f>
        <v>2.2799999999999998</v>
      </c>
      <c r="G126" s="4">
        <f>'Grøn aluminium Byg'!F3</f>
        <v>4.8335999999999997</v>
      </c>
      <c r="H126" s="5">
        <f>'Grøn aluminium Byg'!G3</f>
        <v>1.39</v>
      </c>
      <c r="I126" s="5" t="str">
        <f>'Grøn aluminium Byg'!H3</f>
        <v>1 kg</v>
      </c>
      <c r="J126" s="5">
        <f>'Grøn aluminium Byg'!I3</f>
        <v>4.4200000000000003E-2</v>
      </c>
      <c r="K126" s="5">
        <f>'Grøn aluminium Byg'!J3</f>
        <v>6.1438E-2</v>
      </c>
      <c r="L126" s="8">
        <f>'Grøn aluminium Byg'!K3</f>
        <v>4.8950379999999996</v>
      </c>
      <c r="M126" t="str">
        <f t="shared" si="1"/>
        <v>75% post Consumer Aluminium Byg|Clip-In Tile|300x600</v>
      </c>
    </row>
    <row r="127" spans="1:13">
      <c r="A127" s="50" t="s">
        <v>106</v>
      </c>
      <c r="B127" s="52" t="str">
        <f>'Grøn aluminium Byg'!A4</f>
        <v>Clip-In Tile</v>
      </c>
      <c r="C127" s="52" t="str">
        <f>'Grøn aluminium Byg'!B4</f>
        <v>400x400</v>
      </c>
      <c r="D127" s="4">
        <f>'Grøn aluminium Byg'!C4</f>
        <v>2.12</v>
      </c>
      <c r="E127" s="4" t="str">
        <f>'Grøn aluminium Byg'!D4</f>
        <v>1 kg</v>
      </c>
      <c r="F127" s="4">
        <f>'Grøn aluminium Byg'!E4</f>
        <v>2.2799999999999998</v>
      </c>
      <c r="G127" s="4">
        <f>'Grøn aluminium Byg'!F4</f>
        <v>4.8335999999999997</v>
      </c>
      <c r="H127" s="5">
        <f>'Grøn aluminium Byg'!G4</f>
        <v>1.97</v>
      </c>
      <c r="I127" s="5" t="str">
        <f>'Grøn aluminium Byg'!H4</f>
        <v>1 kg</v>
      </c>
      <c r="J127" s="5">
        <f>'Grøn aluminium Byg'!I4</f>
        <v>4.4200000000000003E-2</v>
      </c>
      <c r="K127" s="5">
        <f>'Grøn aluminium Byg'!J4</f>
        <v>8.7073999999999999E-2</v>
      </c>
      <c r="L127" s="8">
        <f>'Grøn aluminium Byg'!K4</f>
        <v>4.920674</v>
      </c>
      <c r="M127" t="str">
        <f t="shared" si="1"/>
        <v>75% post Consumer Aluminium Byg|Clip-In Tile|400x400</v>
      </c>
    </row>
    <row r="128" spans="1:13">
      <c r="A128" s="50" t="s">
        <v>106</v>
      </c>
      <c r="B128" s="52" t="str">
        <f>'Grøn aluminium Byg'!A5</f>
        <v>Clip-In Tile</v>
      </c>
      <c r="C128" s="52" t="str">
        <f>'Grøn aluminium Byg'!B5</f>
        <v>500x500</v>
      </c>
      <c r="D128" s="4">
        <f>'Grøn aluminium Byg'!C5</f>
        <v>2.12</v>
      </c>
      <c r="E128" s="4" t="str">
        <f>'Grøn aluminium Byg'!D5</f>
        <v>1 kg</v>
      </c>
      <c r="F128" s="4">
        <f>'Grøn aluminium Byg'!E5</f>
        <v>2.2799999999999998</v>
      </c>
      <c r="G128" s="4">
        <f>'Grøn aluminium Byg'!F5</f>
        <v>4.8335999999999997</v>
      </c>
      <c r="H128" s="5">
        <f>'Grøn aluminium Byg'!G5</f>
        <v>1.76</v>
      </c>
      <c r="I128" s="5" t="str">
        <f>'Grøn aluminium Byg'!H5</f>
        <v>1 kg</v>
      </c>
      <c r="J128" s="5">
        <f>'Grøn aluminium Byg'!I5</f>
        <v>4.4200000000000003E-2</v>
      </c>
      <c r="K128" s="5">
        <f>'Grøn aluminium Byg'!J5</f>
        <v>7.7792E-2</v>
      </c>
      <c r="L128" s="8">
        <f>'Grøn aluminium Byg'!K5</f>
        <v>4.9113919999999993</v>
      </c>
      <c r="M128" t="str">
        <f t="shared" si="1"/>
        <v>75% post Consumer Aluminium Byg|Clip-In Tile|500x500</v>
      </c>
    </row>
    <row r="129" spans="1:13">
      <c r="A129" s="50" t="s">
        <v>106</v>
      </c>
      <c r="B129" s="52" t="str">
        <f>'Grøn aluminium Byg'!A6</f>
        <v>Clip-In Tile</v>
      </c>
      <c r="C129" s="52" t="str">
        <f>'Grøn aluminium Byg'!B6</f>
        <v>600x600</v>
      </c>
      <c r="D129" s="4">
        <f>'Grøn aluminium Byg'!C6</f>
        <v>2.12</v>
      </c>
      <c r="E129" s="4" t="str">
        <f>'Grøn aluminium Byg'!D6</f>
        <v>1 kg</v>
      </c>
      <c r="F129" s="4">
        <f>'Grøn aluminium Byg'!E6</f>
        <v>2.2799999999999998</v>
      </c>
      <c r="G129" s="4">
        <f>'Grøn aluminium Byg'!F6</f>
        <v>4.8335999999999997</v>
      </c>
      <c r="H129" s="5">
        <f>'Grøn aluminium Byg'!G6</f>
        <v>2.2599999999999998</v>
      </c>
      <c r="I129" s="5" t="str">
        <f>'Grøn aluminium Byg'!H6</f>
        <v>1 kg</v>
      </c>
      <c r="J129" s="5">
        <f>'Grøn aluminium Byg'!I6</f>
        <v>4.4200000000000003E-2</v>
      </c>
      <c r="K129" s="5">
        <f>'Grøn aluminium Byg'!J6</f>
        <v>9.9891999999999995E-2</v>
      </c>
      <c r="L129" s="8">
        <f>'Grøn aluminium Byg'!K6</f>
        <v>4.9334919999999993</v>
      </c>
      <c r="M129" t="str">
        <f t="shared" si="1"/>
        <v>75% post Consumer Aluminium Byg|Clip-In Tile|600x600</v>
      </c>
    </row>
    <row r="130" spans="1:13">
      <c r="A130" s="50" t="s">
        <v>106</v>
      </c>
      <c r="B130" s="52" t="str">
        <f>'Grøn aluminium Byg'!A7</f>
        <v>Clip-In Tile</v>
      </c>
      <c r="C130" s="52" t="str">
        <f>'Grøn aluminium Byg'!B7</f>
        <v>600x1200</v>
      </c>
      <c r="D130" s="4">
        <f>'Grøn aluminium Byg'!C7</f>
        <v>2.12</v>
      </c>
      <c r="E130" s="4" t="str">
        <f>'Grøn aluminium Byg'!D7</f>
        <v>1 kg</v>
      </c>
      <c r="F130" s="4">
        <f>'Grøn aluminium Byg'!E7</f>
        <v>2.2799999999999998</v>
      </c>
      <c r="G130" s="4">
        <f>'Grøn aluminium Byg'!F7</f>
        <v>4.8335999999999997</v>
      </c>
      <c r="H130" s="5">
        <f>'Grøn aluminium Byg'!G7</f>
        <v>1.77</v>
      </c>
      <c r="I130" s="5" t="str">
        <f>'Grøn aluminium Byg'!H7</f>
        <v>1 kg</v>
      </c>
      <c r="J130" s="5">
        <f>'Grøn aluminium Byg'!I7</f>
        <v>4.4200000000000003E-2</v>
      </c>
      <c r="K130" s="5">
        <f>'Grøn aluminium Byg'!J7</f>
        <v>7.8234000000000012E-2</v>
      </c>
      <c r="L130" s="8">
        <f>'Grøn aluminium Byg'!K7</f>
        <v>4.9118339999999998</v>
      </c>
      <c r="M130" t="str">
        <f t="shared" ref="M130:M193" si="2">A130&amp;"|"&amp;B130&amp;"|"&amp;C130</f>
        <v>75% post Consumer Aluminium Byg|Clip-In Tile|600x1200</v>
      </c>
    </row>
    <row r="131" spans="1:13">
      <c r="A131" s="50" t="s">
        <v>106</v>
      </c>
      <c r="B131" s="52" t="str">
        <f>'Grøn aluminium Byg'!A8</f>
        <v>Clip-In Custom Tile</v>
      </c>
      <c r="C131" s="52" t="str">
        <f>'Grøn aluminium Byg'!B8</f>
        <v>600x1200</v>
      </c>
      <c r="D131" s="4">
        <f>'Grøn aluminium Byg'!C8</f>
        <v>3.06</v>
      </c>
      <c r="E131" s="4" t="str">
        <f>'Grøn aluminium Byg'!D8</f>
        <v>1 kg</v>
      </c>
      <c r="F131" s="4">
        <f>'Grøn aluminium Byg'!E8</f>
        <v>2.42</v>
      </c>
      <c r="G131" s="4">
        <f>'Grøn aluminium Byg'!F8</f>
        <v>7.4051999999999998</v>
      </c>
      <c r="H131" s="60">
        <f>'Grøn aluminium Byg'!G8</f>
        <v>1.8733333333333331</v>
      </c>
      <c r="I131" s="5" t="str">
        <f>'Grøn aluminium Byg'!H8</f>
        <v>1 kg</v>
      </c>
      <c r="J131" s="5">
        <f>'Grøn aluminium Byg'!I8</f>
        <v>4.4200000000000003E-2</v>
      </c>
      <c r="K131" s="5">
        <f>'Grøn aluminium Byg'!J8</f>
        <v>8.2801333333333324E-2</v>
      </c>
      <c r="L131" s="8">
        <f>'Grøn aluminium Byg'!K8</f>
        <v>7.4880013333333331</v>
      </c>
      <c r="M131" t="str">
        <f t="shared" si="2"/>
        <v>75% post Consumer Aluminium Byg|Clip-In Custom Tile|600x1200</v>
      </c>
    </row>
    <row r="132" spans="1:13">
      <c r="A132" s="50" t="s">
        <v>106</v>
      </c>
      <c r="B132" s="52" t="str">
        <f>'Grøn aluminium Byg'!A9</f>
        <v>Lamella</v>
      </c>
      <c r="C132" s="52" t="str">
        <f>'Grøn aluminium Byg'!B9</f>
        <v>40x55x40</v>
      </c>
      <c r="D132" s="4">
        <f>'Grøn aluminium Byg'!C9</f>
        <v>1.71</v>
      </c>
      <c r="E132" s="4" t="str">
        <f>'Grøn aluminium Byg'!D9</f>
        <v>1 kg</v>
      </c>
      <c r="F132" s="4">
        <f>'Grøn aluminium Byg'!E9</f>
        <v>2.21</v>
      </c>
      <c r="G132" s="4">
        <f>'Grøn aluminium Byg'!F9</f>
        <v>3.7790999999999997</v>
      </c>
      <c r="H132" s="5">
        <f>'Grøn aluminium Byg'!G9</f>
        <v>0.41</v>
      </c>
      <c r="I132" s="5" t="str">
        <f>'Grøn aluminium Byg'!H9</f>
        <v>1 kg</v>
      </c>
      <c r="J132" s="5">
        <f>'Grøn aluminium Byg'!I9</f>
        <v>4.4200000000000003E-2</v>
      </c>
      <c r="K132" s="5">
        <f>'Grøn aluminium Byg'!J9</f>
        <v>1.8121999999999999E-2</v>
      </c>
      <c r="L132" s="8">
        <f>'Grøn aluminium Byg'!K9</f>
        <v>3.7972219999999997</v>
      </c>
      <c r="M132" t="str">
        <f t="shared" si="2"/>
        <v>75% post Consumer Aluminium Byg|Lamella|40x55x40</v>
      </c>
    </row>
    <row r="133" spans="1:13">
      <c r="A133" s="50" t="s">
        <v>106</v>
      </c>
      <c r="B133" s="52" t="str">
        <f>'Grøn aluminium Byg'!A10</f>
        <v>Lamella</v>
      </c>
      <c r="C133" s="52" t="str">
        <f>'Grøn aluminium Byg'!B10</f>
        <v>40x30x40</v>
      </c>
      <c r="D133" s="4">
        <f>'Grøn aluminium Byg'!C10</f>
        <v>1.44</v>
      </c>
      <c r="E133" s="4" t="str">
        <f>'Grøn aluminium Byg'!D10</f>
        <v>1 kg</v>
      </c>
      <c r="F133" s="4">
        <f>'Grøn aluminium Byg'!E10</f>
        <v>2.11</v>
      </c>
      <c r="G133" s="4">
        <f>'Grøn aluminium Byg'!F10</f>
        <v>3.0383999999999998</v>
      </c>
      <c r="H133" s="5">
        <f>'Grøn aluminium Byg'!G10</f>
        <v>0.41</v>
      </c>
      <c r="I133" s="5" t="str">
        <f>'Grøn aluminium Byg'!H10</f>
        <v>1 kg</v>
      </c>
      <c r="J133" s="5">
        <f>'Grøn aluminium Byg'!I10</f>
        <v>4.4200000000000003E-2</v>
      </c>
      <c r="K133" s="5">
        <f>'Grøn aluminium Byg'!J10</f>
        <v>1.8121999999999999E-2</v>
      </c>
      <c r="L133" s="8">
        <f>'Grøn aluminium Byg'!K10</f>
        <v>3.0565219999999997</v>
      </c>
      <c r="M133" t="str">
        <f t="shared" si="2"/>
        <v>75% post Consumer Aluminium Byg|Lamella|40x30x40</v>
      </c>
    </row>
    <row r="134" spans="1:13">
      <c r="A134" s="50" t="s">
        <v>106</v>
      </c>
      <c r="B134" s="52" t="str">
        <f>'Grøn aluminium Byg'!A11</f>
        <v>Lamella</v>
      </c>
      <c r="C134" s="52" t="str">
        <f>'Grøn aluminium Byg'!B11</f>
        <v>60x30x60</v>
      </c>
      <c r="D134" s="4">
        <f>'Grøn aluminium Byg'!C11</f>
        <v>2.33</v>
      </c>
      <c r="E134" s="4" t="str">
        <f>'Grøn aluminium Byg'!D11</f>
        <v>1 kg</v>
      </c>
      <c r="F134" s="4">
        <f>'Grøn aluminium Byg'!E11</f>
        <v>2.33</v>
      </c>
      <c r="G134" s="4">
        <f>'Grøn aluminium Byg'!F11</f>
        <v>5.4289000000000005</v>
      </c>
      <c r="H134" s="5">
        <f>'Grøn aluminium Byg'!G11</f>
        <v>0.41</v>
      </c>
      <c r="I134" s="5" t="str">
        <f>'Grøn aluminium Byg'!H11</f>
        <v>1 kg</v>
      </c>
      <c r="J134" s="5">
        <f>'Grøn aluminium Byg'!I11</f>
        <v>4.4200000000000003E-2</v>
      </c>
      <c r="K134" s="5">
        <f>'Grøn aluminium Byg'!J11</f>
        <v>1.8121999999999999E-2</v>
      </c>
      <c r="L134" s="8">
        <f>'Grøn aluminium Byg'!K11</f>
        <v>5.4470220000000005</v>
      </c>
      <c r="M134" t="str">
        <f t="shared" si="2"/>
        <v>75% post Consumer Aluminium Byg|Lamella|60x30x60</v>
      </c>
    </row>
    <row r="135" spans="1:13">
      <c r="A135" s="50" t="s">
        <v>106</v>
      </c>
      <c r="B135" s="52" t="str">
        <f>'Grøn aluminium Byg'!A12</f>
        <v>Lamella</v>
      </c>
      <c r="C135" s="52" t="str">
        <f>'Grøn aluminium Byg'!B12</f>
        <v>100x30x100</v>
      </c>
      <c r="D135" s="4">
        <f>'Grøn aluminium Byg'!C12</f>
        <v>4.29</v>
      </c>
      <c r="E135" s="4" t="str">
        <f>'Grøn aluminium Byg'!D12</f>
        <v>1 kg</v>
      </c>
      <c r="F135" s="4">
        <f>'Grøn aluminium Byg'!E12</f>
        <v>2.5</v>
      </c>
      <c r="G135" s="4">
        <f>'Grøn aluminium Byg'!F12</f>
        <v>10.725</v>
      </c>
      <c r="H135" s="5">
        <f>'Grøn aluminium Byg'!G12</f>
        <v>0.41</v>
      </c>
      <c r="I135" s="5" t="str">
        <f>'Grøn aluminium Byg'!H12</f>
        <v>1 kg</v>
      </c>
      <c r="J135" s="5">
        <f>'Grøn aluminium Byg'!I12</f>
        <v>4.4200000000000003E-2</v>
      </c>
      <c r="K135" s="5">
        <f>'Grøn aluminium Byg'!J12</f>
        <v>1.8121999999999999E-2</v>
      </c>
      <c r="L135" s="8">
        <f>'Grøn aluminium Byg'!K12</f>
        <v>10.743122</v>
      </c>
      <c r="M135" t="str">
        <f t="shared" si="2"/>
        <v>75% post Consumer Aluminium Byg|Lamella|100x30x100</v>
      </c>
    </row>
    <row r="136" spans="1:13">
      <c r="A136" s="50" t="s">
        <v>106</v>
      </c>
      <c r="B136" s="52" t="str">
        <f>'Grøn aluminium Byg'!A13</f>
        <v>Lamella</v>
      </c>
      <c r="C136" s="52" t="str">
        <f>'Grøn aluminium Byg'!B13</f>
        <v>50x50x50</v>
      </c>
      <c r="D136" s="4">
        <f>'Grøn aluminium Byg'!C13</f>
        <v>2.33</v>
      </c>
      <c r="E136" s="4" t="str">
        <f>'Grøn aluminium Byg'!D13</f>
        <v>1 kg</v>
      </c>
      <c r="F136" s="4">
        <f>'Grøn aluminium Byg'!E13</f>
        <v>2.44</v>
      </c>
      <c r="G136" s="4">
        <f>'Grøn aluminium Byg'!F13</f>
        <v>5.6852</v>
      </c>
      <c r="H136" s="5">
        <f>'Grøn aluminium Byg'!G13</f>
        <v>0.41</v>
      </c>
      <c r="I136" s="5" t="str">
        <f>'Grøn aluminium Byg'!H13</f>
        <v>1 kg</v>
      </c>
      <c r="J136" s="5">
        <f>'Grøn aluminium Byg'!I13</f>
        <v>4.4200000000000003E-2</v>
      </c>
      <c r="K136" s="5">
        <f>'Grøn aluminium Byg'!J13</f>
        <v>1.8121999999999999E-2</v>
      </c>
      <c r="L136" s="8">
        <f>'Grøn aluminium Byg'!K13</f>
        <v>5.703322</v>
      </c>
      <c r="M136" t="str">
        <f t="shared" si="2"/>
        <v>75% post Consumer Aluminium Byg|Lamella|50x50x50</v>
      </c>
    </row>
    <row r="137" spans="1:13">
      <c r="A137" s="50" t="s">
        <v>106</v>
      </c>
      <c r="B137" s="52" t="str">
        <f>'Grøn aluminium Byg'!A14</f>
        <v>Lamella</v>
      </c>
      <c r="C137" s="52" t="str">
        <f>'Grøn aluminium Byg'!B14</f>
        <v>60x50x60</v>
      </c>
      <c r="D137" s="4">
        <f>'Grøn aluminium Byg'!C14</f>
        <v>3.16</v>
      </c>
      <c r="E137" s="4" t="str">
        <f>'Grøn aluminium Byg'!D14</f>
        <v>1 kg</v>
      </c>
      <c r="F137" s="4">
        <f>'Grøn aluminium Byg'!E14</f>
        <v>2.4300000000000002</v>
      </c>
      <c r="G137" s="4">
        <f>'Grøn aluminium Byg'!F14</f>
        <v>7.6788000000000007</v>
      </c>
      <c r="H137" s="5">
        <f>'Grøn aluminium Byg'!G14</f>
        <v>0.41</v>
      </c>
      <c r="I137" s="5" t="str">
        <f>'Grøn aluminium Byg'!H14</f>
        <v>1 kg</v>
      </c>
      <c r="J137" s="5">
        <f>'Grøn aluminium Byg'!I14</f>
        <v>4.4200000000000003E-2</v>
      </c>
      <c r="K137" s="5">
        <f>'Grøn aluminium Byg'!J14</f>
        <v>1.8121999999999999E-2</v>
      </c>
      <c r="L137" s="8">
        <f>'Grøn aluminium Byg'!K14</f>
        <v>7.6969220000000007</v>
      </c>
      <c r="M137" t="str">
        <f t="shared" si="2"/>
        <v>75% post Consumer Aluminium Byg|Lamella|60x50x60</v>
      </c>
    </row>
    <row r="138" spans="1:13">
      <c r="A138" s="50" t="s">
        <v>106</v>
      </c>
      <c r="B138" s="52" t="str">
        <f>'Grøn aluminium Byg'!A15</f>
        <v>Lamella</v>
      </c>
      <c r="C138" s="52" t="str">
        <f>'Grøn aluminium Byg'!B15</f>
        <v>100x75x100</v>
      </c>
      <c r="D138" s="4">
        <f>'Grøn aluminium Byg'!C15</f>
        <v>3.35</v>
      </c>
      <c r="E138" s="4" t="str">
        <f>'Grøn aluminium Byg'!D15</f>
        <v>1 kg</v>
      </c>
      <c r="F138" s="4">
        <f>'Grøn aluminium Byg'!E15</f>
        <v>2.4500000000000002</v>
      </c>
      <c r="G138" s="4">
        <f>'Grøn aluminium Byg'!F15</f>
        <v>8.2075000000000014</v>
      </c>
      <c r="H138" s="5">
        <f>'Grøn aluminium Byg'!G15</f>
        <v>0.41</v>
      </c>
      <c r="I138" s="5" t="str">
        <f>'Grøn aluminium Byg'!H15</f>
        <v>1 kg</v>
      </c>
      <c r="J138" s="5">
        <f>'Grøn aluminium Byg'!I15</f>
        <v>4.4200000000000003E-2</v>
      </c>
      <c r="K138" s="5">
        <f>'Grøn aluminium Byg'!J15</f>
        <v>1.8121999999999999E-2</v>
      </c>
      <c r="L138" s="8">
        <f>'Grøn aluminium Byg'!K15</f>
        <v>8.2256220000000013</v>
      </c>
      <c r="M138" t="str">
        <f t="shared" si="2"/>
        <v>75% post Consumer Aluminium Byg|Lamella|100x75x100</v>
      </c>
    </row>
    <row r="139" spans="1:13">
      <c r="A139" s="50" t="s">
        <v>106</v>
      </c>
      <c r="B139" s="52" t="str">
        <f>'Grøn aluminium Byg'!A16</f>
        <v>31 Panel</v>
      </c>
      <c r="C139" s="52" t="str">
        <f>'Grøn aluminium Byg'!B16</f>
        <v xml:space="preserve">31/xxx/45 </v>
      </c>
      <c r="D139" s="4">
        <f>'Grøn aluminium Byg'!C16</f>
        <v>1.96</v>
      </c>
      <c r="E139" s="4" t="str">
        <f>'Grøn aluminium Byg'!D16</f>
        <v>1 kg</v>
      </c>
      <c r="F139" s="4">
        <f>'Grøn aluminium Byg'!E16</f>
        <v>2.2599999999999998</v>
      </c>
      <c r="G139" s="4">
        <f>'Grøn aluminium Byg'!F16</f>
        <v>4.4295999999999998</v>
      </c>
      <c r="H139" s="5">
        <f>'Grøn aluminium Byg'!G16</f>
        <v>0.39</v>
      </c>
      <c r="I139" s="5" t="str">
        <f>'Grøn aluminium Byg'!H16</f>
        <v>1 kg</v>
      </c>
      <c r="J139" s="5">
        <f>'Grøn aluminium Byg'!I16</f>
        <v>4.4200000000000003E-2</v>
      </c>
      <c r="K139" s="5">
        <f>'Grøn aluminium Byg'!J16</f>
        <v>1.7238000000000003E-2</v>
      </c>
      <c r="L139" s="8">
        <f>'Grøn aluminium Byg'!K16</f>
        <v>4.4468379999999996</v>
      </c>
      <c r="M139" t="str">
        <f t="shared" si="2"/>
        <v xml:space="preserve">75% post Consumer Aluminium Byg|31 Panel|31/xxx/45 </v>
      </c>
    </row>
    <row r="140" spans="1:13">
      <c r="A140" s="50" t="s">
        <v>106</v>
      </c>
      <c r="B140" s="52" t="str">
        <f>'Grøn aluminium Byg'!A17</f>
        <v>32 Panel</v>
      </c>
      <c r="C140" s="52" t="str">
        <f>'Grøn aluminium Byg'!B17</f>
        <v xml:space="preserve">32/xxx/45 </v>
      </c>
      <c r="D140" s="4">
        <f>'Grøn aluminium Byg'!C17</f>
        <v>1.96</v>
      </c>
      <c r="E140" s="4" t="str">
        <f>'Grøn aluminium Byg'!D17</f>
        <v>1 kg</v>
      </c>
      <c r="F140" s="4">
        <f>'Grøn aluminium Byg'!E17</f>
        <v>2.2599999999999998</v>
      </c>
      <c r="G140" s="4">
        <f>'Grøn aluminium Byg'!F17</f>
        <v>4.4295999999999998</v>
      </c>
      <c r="H140" s="5">
        <f>'Grøn aluminium Byg'!G17</f>
        <v>0.39</v>
      </c>
      <c r="I140" s="5" t="str">
        <f>'Grøn aluminium Byg'!H17</f>
        <v>1 kg</v>
      </c>
      <c r="J140" s="5">
        <f>'Grøn aluminium Byg'!I17</f>
        <v>4.4200000000000003E-2</v>
      </c>
      <c r="K140" s="5">
        <f>'Grøn aluminium Byg'!J17</f>
        <v>1.7238000000000003E-2</v>
      </c>
      <c r="L140" s="8">
        <f>'Grøn aluminium Byg'!K17</f>
        <v>4.4468379999999996</v>
      </c>
      <c r="M140" t="str">
        <f t="shared" si="2"/>
        <v xml:space="preserve">75% post Consumer Aluminium Byg|32 Panel|32/xxx/45 </v>
      </c>
    </row>
    <row r="141" spans="1:13">
      <c r="A141" s="50" t="s">
        <v>106</v>
      </c>
      <c r="B141" s="52" t="str">
        <f>'Grøn aluminium Byg'!A18</f>
        <v>33 Panel</v>
      </c>
      <c r="C141" s="52" t="str">
        <f>'Grøn aluminium Byg'!B18</f>
        <v>33/xxx/45</v>
      </c>
      <c r="D141" s="4">
        <f>'Grøn aluminium Byg'!C18</f>
        <v>1.96</v>
      </c>
      <c r="E141" s="4" t="str">
        <f>'Grøn aluminium Byg'!D18</f>
        <v>1 kg</v>
      </c>
      <c r="F141" s="4">
        <f>'Grøn aluminium Byg'!E18</f>
        <v>2.2599999999999998</v>
      </c>
      <c r="G141" s="4">
        <f>'Grøn aluminium Byg'!F18</f>
        <v>4.4295999999999998</v>
      </c>
      <c r="H141" s="5">
        <f>'Grøn aluminium Byg'!G18</f>
        <v>0.39</v>
      </c>
      <c r="I141" s="5" t="str">
        <f>'Grøn aluminium Byg'!H18</f>
        <v>1 kg</v>
      </c>
      <c r="J141" s="5">
        <f>'Grøn aluminium Byg'!I18</f>
        <v>4.4200000000000003E-2</v>
      </c>
      <c r="K141" s="5">
        <f>'Grøn aluminium Byg'!J18</f>
        <v>1.7238000000000003E-2</v>
      </c>
      <c r="L141" s="8">
        <f>'Grøn aluminium Byg'!K18</f>
        <v>4.4468379999999996</v>
      </c>
      <c r="M141" t="str">
        <f t="shared" si="2"/>
        <v>75% post Consumer Aluminium Byg|33 Panel|33/xxx/45</v>
      </c>
    </row>
    <row r="142" spans="1:13">
      <c r="A142" s="50" t="s">
        <v>106</v>
      </c>
      <c r="B142" s="52" t="str">
        <f>'Grøn aluminium Byg'!A19</f>
        <v>Lay-In Tile</v>
      </c>
      <c r="C142" s="52" t="str">
        <f>'Grøn aluminium Byg'!B19</f>
        <v xml:space="preserve">Lay-In Flat, 600/T15 </v>
      </c>
      <c r="D142" s="4">
        <f>'Grøn aluminium Byg'!C19</f>
        <v>1.92</v>
      </c>
      <c r="E142" s="4" t="str">
        <f>'Grøn aluminium Byg'!D19</f>
        <v>1 kg</v>
      </c>
      <c r="F142" s="4">
        <f>'Grøn aluminium Byg'!E19</f>
        <v>2.25</v>
      </c>
      <c r="G142" s="4">
        <f>'Grøn aluminium Byg'!F19</f>
        <v>4.32</v>
      </c>
      <c r="H142" s="5">
        <f>'Grøn aluminium Byg'!G19</f>
        <v>1.1299999999999999</v>
      </c>
      <c r="I142" s="5" t="str">
        <f>'Grøn aluminium Byg'!H19</f>
        <v>1 kg</v>
      </c>
      <c r="J142" s="5">
        <f>'Grøn aluminium Byg'!I19</f>
        <v>4.4200000000000003E-2</v>
      </c>
      <c r="K142" s="5">
        <f>'Grøn aluminium Byg'!J19</f>
        <v>4.9945999999999997E-2</v>
      </c>
      <c r="L142" s="8">
        <f>'Grøn aluminium Byg'!K19</f>
        <v>4.3699460000000006</v>
      </c>
      <c r="M142" t="str">
        <f t="shared" si="2"/>
        <v xml:space="preserve">75% post Consumer Aluminium Byg|Lay-In Tile|Lay-In Flat, 600/T15 </v>
      </c>
    </row>
    <row r="143" spans="1:13">
      <c r="A143" s="50" t="s">
        <v>106</v>
      </c>
      <c r="B143" s="52" t="str">
        <f>'Grøn aluminium Byg'!A20</f>
        <v>Lay-In Tile</v>
      </c>
      <c r="C143" s="52" t="str">
        <f>'Grøn aluminium Byg'!B20</f>
        <v xml:space="preserve">Lay-In 8, 600/T24 </v>
      </c>
      <c r="D143" s="4">
        <f>'Grøn aluminium Byg'!C20</f>
        <v>1.92</v>
      </c>
      <c r="E143" s="4" t="str">
        <f>'Grøn aluminium Byg'!D20</f>
        <v>1 kg</v>
      </c>
      <c r="F143" s="4">
        <f>'Grøn aluminium Byg'!E20</f>
        <v>2.25</v>
      </c>
      <c r="G143" s="4">
        <f>'Grøn aluminium Byg'!F20</f>
        <v>4.32</v>
      </c>
      <c r="H143" s="5">
        <f>'Grøn aluminium Byg'!G20</f>
        <v>1.1299999999999999</v>
      </c>
      <c r="I143" s="5" t="str">
        <f>'Grøn aluminium Byg'!H20</f>
        <v>1 kg</v>
      </c>
      <c r="J143" s="5">
        <f>'Grøn aluminium Byg'!I20</f>
        <v>4.4200000000000003E-2</v>
      </c>
      <c r="K143" s="5">
        <f>'Grøn aluminium Byg'!J20</f>
        <v>4.9945999999999997E-2</v>
      </c>
      <c r="L143" s="8">
        <f>'Grøn aluminium Byg'!K20</f>
        <v>4.3699460000000006</v>
      </c>
      <c r="M143" t="str">
        <f t="shared" si="2"/>
        <v xml:space="preserve">75% post Consumer Aluminium Byg|Lay-In Tile|Lay-In 8, 600/T24 </v>
      </c>
    </row>
    <row r="144" spans="1:13">
      <c r="A144" s="50" t="s">
        <v>106</v>
      </c>
      <c r="B144" s="52" t="str">
        <f>'Grøn aluminium Byg'!A21</f>
        <v>Lay-In Tile</v>
      </c>
      <c r="C144" s="52" t="str">
        <f>'Grøn aluminium Byg'!B21</f>
        <v xml:space="preserve">Lay-In 8, 600/T15 </v>
      </c>
      <c r="D144" s="4">
        <f>'Grøn aluminium Byg'!C21</f>
        <v>1.92</v>
      </c>
      <c r="E144" s="4" t="str">
        <f>'Grøn aluminium Byg'!D21</f>
        <v>1 kg</v>
      </c>
      <c r="F144" s="4">
        <f>'Grøn aluminium Byg'!E21</f>
        <v>2.25</v>
      </c>
      <c r="G144" s="4">
        <f>'Grøn aluminium Byg'!F21</f>
        <v>4.32</v>
      </c>
      <c r="H144" s="5">
        <f>'Grøn aluminium Byg'!G21</f>
        <v>1.1299999999999999</v>
      </c>
      <c r="I144" s="5" t="str">
        <f>'Grøn aluminium Byg'!H21</f>
        <v>1 kg</v>
      </c>
      <c r="J144" s="5">
        <f>'Grøn aluminium Byg'!I21</f>
        <v>4.4200000000000003E-2</v>
      </c>
      <c r="K144" s="5">
        <f>'Grøn aluminium Byg'!J21</f>
        <v>4.9945999999999997E-2</v>
      </c>
      <c r="L144" s="8">
        <f>'Grøn aluminium Byg'!K21</f>
        <v>4.3699460000000006</v>
      </c>
      <c r="M144" t="str">
        <f t="shared" si="2"/>
        <v xml:space="preserve">75% post Consumer Aluminium Byg|Lay-In Tile|Lay-In 8, 600/T15 </v>
      </c>
    </row>
    <row r="145" spans="1:13">
      <c r="A145" s="50" t="s">
        <v>106</v>
      </c>
      <c r="B145" s="52" t="str">
        <f>'Grøn aluminium Byg'!A22</f>
        <v>Lay-In Tile</v>
      </c>
      <c r="C145" s="52" t="str">
        <f>'Grøn aluminium Byg'!B22</f>
        <v xml:space="preserve">Lay-In 12, 600/T24 </v>
      </c>
      <c r="D145" s="4">
        <f>'Grøn aluminium Byg'!C22</f>
        <v>1.92</v>
      </c>
      <c r="E145" s="4" t="str">
        <f>'Grøn aluminium Byg'!D22</f>
        <v>1 kg</v>
      </c>
      <c r="F145" s="4">
        <f>'Grøn aluminium Byg'!E22</f>
        <v>2.25</v>
      </c>
      <c r="G145" s="4">
        <f>'Grøn aluminium Byg'!F22</f>
        <v>4.32</v>
      </c>
      <c r="H145" s="5">
        <f>'Grøn aluminium Byg'!G22</f>
        <v>1.1299999999999999</v>
      </c>
      <c r="I145" s="5" t="str">
        <f>'Grøn aluminium Byg'!H22</f>
        <v>1 kg</v>
      </c>
      <c r="J145" s="5">
        <f>'Grøn aluminium Byg'!I22</f>
        <v>4.4200000000000003E-2</v>
      </c>
      <c r="K145" s="5">
        <f>'Grøn aluminium Byg'!J22</f>
        <v>4.9945999999999997E-2</v>
      </c>
      <c r="L145" s="8">
        <f>'Grøn aluminium Byg'!K22</f>
        <v>4.3699460000000006</v>
      </c>
      <c r="M145" t="str">
        <f t="shared" si="2"/>
        <v xml:space="preserve">75% post Consumer Aluminium Byg|Lay-In Tile|Lay-In 12, 600/T24 </v>
      </c>
    </row>
    <row r="146" spans="1:13">
      <c r="A146" s="50" t="s">
        <v>106</v>
      </c>
      <c r="B146" s="52" t="str">
        <f>'Grøn aluminium Byg'!A23</f>
        <v>Lay-In Tile</v>
      </c>
      <c r="C146" s="52" t="str">
        <f>'Grøn aluminium Byg'!B23</f>
        <v xml:space="preserve">Lay-In 20, 600/T15 </v>
      </c>
      <c r="D146" s="4">
        <f>'Grøn aluminium Byg'!C23</f>
        <v>1.92</v>
      </c>
      <c r="E146" s="4" t="str">
        <f>'Grøn aluminium Byg'!D23</f>
        <v>1 kg</v>
      </c>
      <c r="F146" s="4">
        <f>'Grøn aluminium Byg'!E23</f>
        <v>2.25</v>
      </c>
      <c r="G146" s="4">
        <f>'Grøn aluminium Byg'!F23</f>
        <v>4.32</v>
      </c>
      <c r="H146" s="5">
        <f>'Grøn aluminium Byg'!G23</f>
        <v>1.1299999999999999</v>
      </c>
      <c r="I146" s="5" t="str">
        <f>'Grøn aluminium Byg'!H23</f>
        <v>1 kg</v>
      </c>
      <c r="J146" s="5">
        <f>'Grøn aluminium Byg'!I23</f>
        <v>4.4200000000000003E-2</v>
      </c>
      <c r="K146" s="5">
        <f>'Grøn aluminium Byg'!J23</f>
        <v>4.9945999999999997E-2</v>
      </c>
      <c r="L146" s="8">
        <f>'Grøn aluminium Byg'!K23</f>
        <v>4.3699460000000006</v>
      </c>
      <c r="M146" t="str">
        <f t="shared" si="2"/>
        <v xml:space="preserve">75% post Consumer Aluminium Byg|Lay-In Tile|Lay-In 20, 600/T15 </v>
      </c>
    </row>
    <row r="147" spans="1:13">
      <c r="A147" s="50" t="s">
        <v>106</v>
      </c>
      <c r="B147" s="52" t="str">
        <f>'Grøn aluminium Byg'!A24</f>
        <v>Lay-In Tile</v>
      </c>
      <c r="C147" s="52" t="str">
        <f>'Grøn aluminium Byg'!B24</f>
        <v>Lay-In 30, 600/T24</v>
      </c>
      <c r="D147" s="4">
        <f>'Grøn aluminium Byg'!C24</f>
        <v>1.92</v>
      </c>
      <c r="E147" s="4" t="str">
        <f>'Grøn aluminium Byg'!D24</f>
        <v>1 kg</v>
      </c>
      <c r="F147" s="4">
        <f>'Grøn aluminium Byg'!E24</f>
        <v>2.25</v>
      </c>
      <c r="G147" s="4">
        <f>'Grøn aluminium Byg'!F24</f>
        <v>4.32</v>
      </c>
      <c r="H147" s="5">
        <f>'Grøn aluminium Byg'!G24</f>
        <v>1.1299999999999999</v>
      </c>
      <c r="I147" s="5" t="str">
        <f>'Grøn aluminium Byg'!H24</f>
        <v>1 kg</v>
      </c>
      <c r="J147" s="5">
        <f>'Grøn aluminium Byg'!I24</f>
        <v>4.4200000000000003E-2</v>
      </c>
      <c r="K147" s="5">
        <f>'Grøn aluminium Byg'!J24</f>
        <v>4.9945999999999997E-2</v>
      </c>
      <c r="L147" s="8">
        <f>'Grøn aluminium Byg'!K24</f>
        <v>4.3699460000000006</v>
      </c>
      <c r="M147" t="str">
        <f t="shared" si="2"/>
        <v>75% post Consumer Aluminium Byg|Lay-In Tile|Lay-In 30, 600/T24</v>
      </c>
    </row>
    <row r="148" spans="1:13">
      <c r="A148" s="50" t="s">
        <v>106</v>
      </c>
      <c r="B148" s="52" t="str">
        <f>'Grøn aluminium Byg'!A25</f>
        <v>Lay-In Tile Custom</v>
      </c>
      <c r="C148" s="52" t="str">
        <f>'Grøn aluminium Byg'!B25</f>
        <v>600x1200</v>
      </c>
      <c r="D148" s="4">
        <f>'Grøn aluminium Byg'!C25</f>
        <v>3.06</v>
      </c>
      <c r="E148" s="4" t="str">
        <f>'Grøn aluminium Byg'!D25</f>
        <v>1 kg</v>
      </c>
      <c r="F148" s="4">
        <f>'Grøn aluminium Byg'!E25</f>
        <v>2.42</v>
      </c>
      <c r="G148" s="4">
        <f>'Grøn aluminium Byg'!F25</f>
        <v>7.4051999999999998</v>
      </c>
      <c r="H148" s="5">
        <f>'Grøn aluminium Byg'!G25</f>
        <v>1.1299999999999999</v>
      </c>
      <c r="I148" s="5" t="str">
        <f>'Grøn aluminium Byg'!H25</f>
        <v>1 kg</v>
      </c>
      <c r="J148" s="5">
        <f>'Grøn aluminium Byg'!I25</f>
        <v>4.4200000000000003E-2</v>
      </c>
      <c r="K148" s="5">
        <f>'Grøn aluminium Byg'!J25</f>
        <v>4.9945999999999997E-2</v>
      </c>
      <c r="L148" s="8">
        <f>'Grøn aluminium Byg'!K25</f>
        <v>7.4551460000000001</v>
      </c>
      <c r="M148" t="str">
        <f t="shared" si="2"/>
        <v>75% post Consumer Aluminium Byg|Lay-In Tile Custom|600x1200</v>
      </c>
    </row>
    <row r="149" spans="1:13">
      <c r="A149" s="50" t="s">
        <v>106</v>
      </c>
      <c r="B149" s="52" t="str">
        <f>'Grøn aluminium Byg'!A26</f>
        <v>Bandraster</v>
      </c>
      <c r="C149" s="52" t="str">
        <f>'Grøn aluminium Byg'!B26</f>
        <v>600x1200</v>
      </c>
      <c r="D149" s="4">
        <f>'Grøn aluminium Byg'!C26</f>
        <v>3.06</v>
      </c>
      <c r="E149" s="4" t="str">
        <f>'Grøn aluminium Byg'!D26</f>
        <v>1 kg</v>
      </c>
      <c r="F149" s="4">
        <f>'Grøn aluminium Byg'!E26</f>
        <v>2.42</v>
      </c>
      <c r="G149" s="4">
        <f>'Grøn aluminium Byg'!F26</f>
        <v>7.4051999999999998</v>
      </c>
      <c r="H149" s="5">
        <f>'Grøn aluminium Byg'!G26</f>
        <v>3.5</v>
      </c>
      <c r="I149" s="5" t="str">
        <f>'Grøn aluminium Byg'!H26</f>
        <v>1 kg</v>
      </c>
      <c r="J149" s="5">
        <f>'Grøn aluminium Byg'!I26</f>
        <v>4.4200000000000003E-2</v>
      </c>
      <c r="K149" s="5">
        <f>'Grøn aluminium Byg'!J26</f>
        <v>0.1547</v>
      </c>
      <c r="L149" s="8">
        <f>'Grøn aluminium Byg'!K26</f>
        <v>7.5598999999999998</v>
      </c>
      <c r="M149" t="str">
        <f t="shared" si="2"/>
        <v>75% post Consumer Aluminium Byg|Bandraster|600x1200</v>
      </c>
    </row>
    <row r="150" spans="1:13">
      <c r="A150" s="50" t="s">
        <v>106</v>
      </c>
      <c r="B150" s="52" t="str">
        <f>'Grøn aluminium Byg'!A27</f>
        <v>10/100/200/300 Panel</v>
      </c>
      <c r="C150" s="52" t="str">
        <f>'Grøn aluminium Byg'!B27</f>
        <v xml:space="preserve">D-10/xxx/20 </v>
      </c>
      <c r="D150" s="4">
        <f>'Grøn aluminium Byg'!C27</f>
        <v>2.0299999999999998</v>
      </c>
      <c r="E150" s="4" t="str">
        <f>'Grøn aluminium Byg'!D27</f>
        <v>1 kg</v>
      </c>
      <c r="F150" s="4">
        <f>'Grøn aluminium Byg'!E27</f>
        <v>2.27</v>
      </c>
      <c r="G150" s="4">
        <f>'Grøn aluminium Byg'!F27</f>
        <v>4.6080999999999994</v>
      </c>
      <c r="H150" s="5">
        <f>'Grøn aluminium Byg'!G27</f>
        <v>0.65</v>
      </c>
      <c r="I150" s="5" t="str">
        <f>'Grøn aluminium Byg'!H27</f>
        <v>1 kg</v>
      </c>
      <c r="J150" s="5">
        <f>'Grøn aluminium Byg'!I27</f>
        <v>4.4200000000000003E-2</v>
      </c>
      <c r="K150" s="5">
        <f>'Grøn aluminium Byg'!J27</f>
        <v>2.8730000000000002E-2</v>
      </c>
      <c r="L150" s="8">
        <f>'Grøn aluminium Byg'!K27</f>
        <v>4.6368299999999998</v>
      </c>
      <c r="M150" t="str">
        <f t="shared" si="2"/>
        <v xml:space="preserve">75% post Consumer Aluminium Byg|10/100/200/300 Panel|D-10/xxx/20 </v>
      </c>
    </row>
    <row r="151" spans="1:13">
      <c r="A151" s="50" t="s">
        <v>106</v>
      </c>
      <c r="B151" s="52" t="str">
        <f>'Grøn aluminium Byg'!A28</f>
        <v>10/100/200/300 Panel</v>
      </c>
      <c r="C151" s="52" t="str">
        <f>'Grøn aluminium Byg'!B28</f>
        <v xml:space="preserve">D-50/xxx/20 </v>
      </c>
      <c r="D151" s="4">
        <f>'Grøn aluminium Byg'!C28</f>
        <v>2.0299999999999998</v>
      </c>
      <c r="E151" s="4" t="str">
        <f>'Grøn aluminium Byg'!D28</f>
        <v>1 kg</v>
      </c>
      <c r="F151" s="4">
        <f>'Grøn aluminium Byg'!E28</f>
        <v>2.27</v>
      </c>
      <c r="G151" s="4">
        <f>'Grøn aluminium Byg'!F28</f>
        <v>4.6080999999999994</v>
      </c>
      <c r="H151" s="5">
        <f>'Grøn aluminium Byg'!G28</f>
        <v>0.61</v>
      </c>
      <c r="I151" s="5" t="str">
        <f>'Grøn aluminium Byg'!H28</f>
        <v>1 kg</v>
      </c>
      <c r="J151" s="5">
        <f>'Grøn aluminium Byg'!I28</f>
        <v>4.4200000000000003E-2</v>
      </c>
      <c r="K151" s="5">
        <f>'Grøn aluminium Byg'!J28</f>
        <v>2.6962E-2</v>
      </c>
      <c r="L151" s="8">
        <f>'Grøn aluminium Byg'!K28</f>
        <v>4.6350619999999996</v>
      </c>
      <c r="M151" t="str">
        <f t="shared" si="2"/>
        <v xml:space="preserve">75% post Consumer Aluminium Byg|10/100/200/300 Panel|D-50/xxx/20 </v>
      </c>
    </row>
    <row r="152" spans="1:13">
      <c r="A152" s="50" t="s">
        <v>106</v>
      </c>
      <c r="B152" s="52" t="str">
        <f>'Grøn aluminium Byg'!A29</f>
        <v>10/100/200/300 Panel</v>
      </c>
      <c r="C152" s="52" t="str">
        <f>'Grøn aluminium Byg'!B29</f>
        <v xml:space="preserve">D-100/xxx/20 </v>
      </c>
      <c r="D152" s="4">
        <f>'Grøn aluminium Byg'!C29</f>
        <v>2.0299999999999998</v>
      </c>
      <c r="E152" s="4" t="str">
        <f>'Grøn aluminium Byg'!D29</f>
        <v>1 kg</v>
      </c>
      <c r="F152" s="4">
        <f>'Grøn aluminium Byg'!E29</f>
        <v>2.27</v>
      </c>
      <c r="G152" s="4">
        <f>'Grøn aluminium Byg'!F29</f>
        <v>4.6080999999999994</v>
      </c>
      <c r="H152" s="5">
        <f>'Grøn aluminium Byg'!G29</f>
        <v>0.61</v>
      </c>
      <c r="I152" s="5" t="str">
        <f>'Grøn aluminium Byg'!H29</f>
        <v>1 kg</v>
      </c>
      <c r="J152" s="5">
        <f>'Grøn aluminium Byg'!I29</f>
        <v>4.4200000000000003E-2</v>
      </c>
      <c r="K152" s="5">
        <f>'Grøn aluminium Byg'!J29</f>
        <v>2.6962E-2</v>
      </c>
      <c r="L152" s="8">
        <f>'Grøn aluminium Byg'!K29</f>
        <v>4.6350619999999996</v>
      </c>
      <c r="M152" t="str">
        <f t="shared" si="2"/>
        <v xml:space="preserve">75% post Consumer Aluminium Byg|10/100/200/300 Panel|D-100/xxx/20 </v>
      </c>
    </row>
    <row r="153" spans="1:13">
      <c r="A153" s="50" t="s">
        <v>106</v>
      </c>
      <c r="B153" s="52" t="str">
        <f>'Grøn aluminium Byg'!A30</f>
        <v>10/100/200/300 Panel</v>
      </c>
      <c r="C153" s="52" t="str">
        <f>'Grøn aluminium Byg'!B30</f>
        <v xml:space="preserve">D-140/xxx/20 </v>
      </c>
      <c r="D153" s="4">
        <f>'Grøn aluminium Byg'!C30</f>
        <v>2.0299999999999998</v>
      </c>
      <c r="E153" s="4" t="str">
        <f>'Grøn aluminium Byg'!D30</f>
        <v>1 kg</v>
      </c>
      <c r="F153" s="4">
        <f>'Grøn aluminium Byg'!E30</f>
        <v>2.27</v>
      </c>
      <c r="G153" s="4">
        <f>'Grøn aluminium Byg'!F30</f>
        <v>4.6080999999999994</v>
      </c>
      <c r="H153" s="5">
        <f>'Grøn aluminium Byg'!G30</f>
        <v>0.61</v>
      </c>
      <c r="I153" s="5" t="str">
        <f>'Grøn aluminium Byg'!H30</f>
        <v>1 kg</v>
      </c>
      <c r="J153" s="5">
        <f>'Grøn aluminium Byg'!I30</f>
        <v>4.4200000000000003E-2</v>
      </c>
      <c r="K153" s="5">
        <f>'Grøn aluminium Byg'!J30</f>
        <v>2.6962E-2</v>
      </c>
      <c r="L153" s="8">
        <f>'Grøn aluminium Byg'!K30</f>
        <v>4.6350619999999996</v>
      </c>
      <c r="M153" t="str">
        <f t="shared" si="2"/>
        <v xml:space="preserve">75% post Consumer Aluminium Byg|10/100/200/300 Panel|D-140/xxx/20 </v>
      </c>
    </row>
    <row r="154" spans="1:13">
      <c r="A154" s="50" t="s">
        <v>106</v>
      </c>
      <c r="B154" s="52" t="str">
        <f>'Grøn aluminium Byg'!A31</f>
        <v>10/100/200/300 Panel</v>
      </c>
      <c r="C154" s="52" t="str">
        <f>'Grøn aluminium Byg'!B31</f>
        <v xml:space="preserve">D-150/xxx/20 </v>
      </c>
      <c r="D154" s="4">
        <f>'Grøn aluminium Byg'!C31</f>
        <v>2.0299999999999998</v>
      </c>
      <c r="E154" s="4" t="str">
        <f>'Grøn aluminium Byg'!D31</f>
        <v>1 kg</v>
      </c>
      <c r="F154" s="4">
        <f>'Grøn aluminium Byg'!E31</f>
        <v>2.27</v>
      </c>
      <c r="G154" s="4">
        <f>'Grøn aluminium Byg'!F31</f>
        <v>4.6080999999999994</v>
      </c>
      <c r="H154" s="5">
        <f>'Grøn aluminium Byg'!G31</f>
        <v>0.61</v>
      </c>
      <c r="I154" s="5" t="str">
        <f>'Grøn aluminium Byg'!H31</f>
        <v>1 kg</v>
      </c>
      <c r="J154" s="5">
        <f>'Grøn aluminium Byg'!I31</f>
        <v>4.4200000000000003E-2</v>
      </c>
      <c r="K154" s="5">
        <f>'Grøn aluminium Byg'!J31</f>
        <v>2.6962E-2</v>
      </c>
      <c r="L154" s="8">
        <f>'Grøn aluminium Byg'!K31</f>
        <v>4.6350619999999996</v>
      </c>
      <c r="M154" t="str">
        <f t="shared" si="2"/>
        <v xml:space="preserve">75% post Consumer Aluminium Byg|10/100/200/300 Panel|D-150/xxx/20 </v>
      </c>
    </row>
    <row r="155" spans="1:13">
      <c r="A155" s="50" t="s">
        <v>106</v>
      </c>
      <c r="B155" s="52" t="str">
        <f>'Grøn aluminium Byg'!A32</f>
        <v>10/100/200/300 Panel</v>
      </c>
      <c r="C155" s="52" t="str">
        <f>'Grøn aluminium Byg'!B32</f>
        <v xml:space="preserve">D-200/xxx/10 </v>
      </c>
      <c r="D155" s="4">
        <f>'Grøn aluminium Byg'!C32</f>
        <v>2.0299999999999998</v>
      </c>
      <c r="E155" s="4" t="str">
        <f>'Grøn aluminium Byg'!D32</f>
        <v>1 kg</v>
      </c>
      <c r="F155" s="4">
        <f>'Grøn aluminium Byg'!E32</f>
        <v>2.27</v>
      </c>
      <c r="G155" s="4">
        <f>'Grøn aluminium Byg'!F32</f>
        <v>4.6080999999999994</v>
      </c>
      <c r="H155" s="5">
        <f>'Grøn aluminium Byg'!G32</f>
        <v>0.61</v>
      </c>
      <c r="I155" s="5" t="str">
        <f>'Grøn aluminium Byg'!H32</f>
        <v>1 kg</v>
      </c>
      <c r="J155" s="5">
        <f>'Grøn aluminium Byg'!I32</f>
        <v>4.4200000000000003E-2</v>
      </c>
      <c r="K155" s="5">
        <f>'Grøn aluminium Byg'!J32</f>
        <v>2.6962E-2</v>
      </c>
      <c r="L155" s="8">
        <f>'Grøn aluminium Byg'!K32</f>
        <v>4.6350619999999996</v>
      </c>
      <c r="M155" t="str">
        <f t="shared" si="2"/>
        <v xml:space="preserve">75% post Consumer Aluminium Byg|10/100/200/300 Panel|D-200/xxx/10 </v>
      </c>
    </row>
    <row r="156" spans="1:13">
      <c r="A156" s="50" t="s">
        <v>106</v>
      </c>
      <c r="B156" s="52" t="str">
        <f>'Grøn aluminium Byg'!A33</f>
        <v>10/100/200/300 Panel</v>
      </c>
      <c r="C156" s="52" t="str">
        <f>'Grøn aluminium Byg'!B33</f>
        <v>D-300/xxx/00</v>
      </c>
      <c r="D156" s="4">
        <f>'Grøn aluminium Byg'!C33</f>
        <v>2.0299999999999998</v>
      </c>
      <c r="E156" s="4" t="str">
        <f>'Grøn aluminium Byg'!D33</f>
        <v>1 kg</v>
      </c>
      <c r="F156" s="4">
        <f>'Grøn aluminium Byg'!E33</f>
        <v>2.27</v>
      </c>
      <c r="G156" s="4">
        <f>'Grøn aluminium Byg'!F33</f>
        <v>4.6080999999999994</v>
      </c>
      <c r="H156" s="5">
        <f>'Grøn aluminium Byg'!G33</f>
        <v>0.61</v>
      </c>
      <c r="I156" s="5" t="str">
        <f>'Grøn aluminium Byg'!H33</f>
        <v>1 kg</v>
      </c>
      <c r="J156" s="5">
        <f>'Grøn aluminium Byg'!I33</f>
        <v>4.4200000000000003E-2</v>
      </c>
      <c r="K156" s="5">
        <f>'Grøn aluminium Byg'!J33</f>
        <v>2.6962E-2</v>
      </c>
      <c r="L156" s="8">
        <f>'Grøn aluminium Byg'!K33</f>
        <v>4.6350619999999996</v>
      </c>
      <c r="M156" t="str">
        <f t="shared" si="2"/>
        <v>75% post Consumer Aluminium Byg|10/100/200/300 Panel|D-300/xxx/00</v>
      </c>
    </row>
    <row r="157" spans="1:13">
      <c r="A157" s="50" t="s">
        <v>106</v>
      </c>
      <c r="B157" s="52" t="str">
        <f>'Grøn aluminium Byg'!A34</f>
        <v>Robust Panel</v>
      </c>
      <c r="C157" s="52">
        <f>'Grøn aluminium Byg'!B34</f>
        <v>0</v>
      </c>
      <c r="D157" s="4">
        <f>'Grøn aluminium Byg'!C34</f>
        <v>2.39</v>
      </c>
      <c r="E157" s="4" t="str">
        <f>'Grøn aluminium Byg'!D34</f>
        <v>1 kg</v>
      </c>
      <c r="F157" s="4">
        <f>'Grøn aluminium Byg'!E34</f>
        <v>2.34</v>
      </c>
      <c r="G157" s="4">
        <f>'Grøn aluminium Byg'!F34</f>
        <v>5.5926</v>
      </c>
      <c r="H157" s="5">
        <f>'Grøn aluminium Byg'!G34</f>
        <v>1.33</v>
      </c>
      <c r="I157" s="5" t="str">
        <f>'Grøn aluminium Byg'!H34</f>
        <v>1 kg</v>
      </c>
      <c r="J157" s="5">
        <f>'Grøn aluminium Byg'!I34</f>
        <v>4.4200000000000003E-2</v>
      </c>
      <c r="K157" s="5">
        <f>'Grøn aluminium Byg'!J34</f>
        <v>5.8786000000000005E-2</v>
      </c>
      <c r="L157" s="8">
        <f>'Grøn aluminium Byg'!K34</f>
        <v>5.6513860000000005</v>
      </c>
      <c r="M157" t="str">
        <f t="shared" si="2"/>
        <v>75% post Consumer Aluminium Byg|Robust Panel|0</v>
      </c>
    </row>
    <row r="158" spans="1:13">
      <c r="A158" s="50" t="s">
        <v>106</v>
      </c>
      <c r="B158" s="52" t="str">
        <f>'Grøn aluminium Byg'!A35</f>
        <v>90/10-290/10 Panel</v>
      </c>
      <c r="C158" s="52" t="str">
        <f>'Grøn aluminium Byg'!B35</f>
        <v>90/10</v>
      </c>
      <c r="D158" s="4">
        <f>'Grøn aluminium Byg'!C35</f>
        <v>2.31</v>
      </c>
      <c r="E158" s="4" t="str">
        <f>'Grøn aluminium Byg'!D35</f>
        <v>1 kg</v>
      </c>
      <c r="F158" s="4">
        <f>'Grøn aluminium Byg'!E35</f>
        <v>2.3199999999999998</v>
      </c>
      <c r="G158" s="4">
        <f>'Grøn aluminium Byg'!F35</f>
        <v>5.3591999999999995</v>
      </c>
      <c r="H158" s="5">
        <f>'Grøn aluminium Byg'!G35</f>
        <v>0.57999999999999996</v>
      </c>
      <c r="I158" s="5" t="str">
        <f>'Grøn aluminium Byg'!H35</f>
        <v>1 kg</v>
      </c>
      <c r="J158" s="5">
        <f>'Grøn aluminium Byg'!I35</f>
        <v>4.4200000000000003E-2</v>
      </c>
      <c r="K158" s="5">
        <f>'Grøn aluminium Byg'!J35</f>
        <v>2.5635999999999999E-2</v>
      </c>
      <c r="L158" s="8">
        <f>'Grøn aluminium Byg'!K35</f>
        <v>5.384836</v>
      </c>
      <c r="M158" t="str">
        <f t="shared" si="2"/>
        <v>75% post Consumer Aluminium Byg|90/10-290/10 Panel|90/10</v>
      </c>
    </row>
    <row r="159" spans="1:13">
      <c r="A159" s="50" t="s">
        <v>106</v>
      </c>
      <c r="B159" s="52" t="str">
        <f>'Grøn aluminium Byg'!A36</f>
        <v>90/10-290/10 Panel</v>
      </c>
      <c r="C159" s="52" t="str">
        <f>'Grøn aluminium Byg'!B36</f>
        <v>190/10</v>
      </c>
      <c r="D159" s="4">
        <f>'Grøn aluminium Byg'!C36</f>
        <v>2.31</v>
      </c>
      <c r="E159" s="4" t="str">
        <f>'Grøn aluminium Byg'!D36</f>
        <v>1 kg</v>
      </c>
      <c r="F159" s="4">
        <f>'Grøn aluminium Byg'!E36</f>
        <v>2.3199999999999998</v>
      </c>
      <c r="G159" s="4">
        <f>'Grøn aluminium Byg'!F36</f>
        <v>5.3591999999999995</v>
      </c>
      <c r="H159" s="5">
        <f>'Grøn aluminium Byg'!G36</f>
        <v>0.57999999999999996</v>
      </c>
      <c r="I159" s="5" t="str">
        <f>'Grøn aluminium Byg'!H36</f>
        <v>1 kg</v>
      </c>
      <c r="J159" s="5">
        <f>'Grøn aluminium Byg'!I36</f>
        <v>4.4200000000000003E-2</v>
      </c>
      <c r="K159" s="5">
        <f>'Grøn aluminium Byg'!J36</f>
        <v>2.5635999999999999E-2</v>
      </c>
      <c r="L159" s="8">
        <f>'Grøn aluminium Byg'!K36</f>
        <v>5.384836</v>
      </c>
      <c r="M159" t="str">
        <f t="shared" si="2"/>
        <v>75% post Consumer Aluminium Byg|90/10-290/10 Panel|190/10</v>
      </c>
    </row>
    <row r="160" spans="1:13">
      <c r="A160" s="50" t="s">
        <v>106</v>
      </c>
      <c r="B160" s="52" t="str">
        <f>'Grøn aluminium Byg'!A37</f>
        <v>90/10-290/10 Panel</v>
      </c>
      <c r="C160" s="52" t="str">
        <f>'Grøn aluminium Byg'!B37</f>
        <v>290/10</v>
      </c>
      <c r="D160" s="4">
        <f>'Grøn aluminium Byg'!C37</f>
        <v>2.31</v>
      </c>
      <c r="E160" s="4" t="str">
        <f>'Grøn aluminium Byg'!D37</f>
        <v>1 kg</v>
      </c>
      <c r="F160" s="4">
        <f>'Grøn aluminium Byg'!E37</f>
        <v>2.3199999999999998</v>
      </c>
      <c r="G160" s="4">
        <f>'Grøn aluminium Byg'!F37</f>
        <v>5.3591999999999995</v>
      </c>
      <c r="H160" s="5">
        <f>'Grøn aluminium Byg'!G37</f>
        <v>0.38</v>
      </c>
      <c r="I160" s="5" t="str">
        <f>'Grøn aluminium Byg'!H37</f>
        <v>1 kg</v>
      </c>
      <c r="J160" s="5">
        <f>'Grøn aluminium Byg'!I37</f>
        <v>4.4200000000000003E-2</v>
      </c>
      <c r="K160" s="5">
        <f>'Grøn aluminium Byg'!J37</f>
        <v>1.6796000000000002E-2</v>
      </c>
      <c r="L160" s="8">
        <f>'Grøn aluminium Byg'!K37</f>
        <v>5.3759959999999998</v>
      </c>
      <c r="M160" t="str">
        <f t="shared" si="2"/>
        <v>75% post Consumer Aluminium Byg|90/10-290/10 Panel|290/10</v>
      </c>
    </row>
    <row r="161" spans="1:13">
      <c r="A161" s="50" t="s">
        <v>106</v>
      </c>
      <c r="B161" s="52" t="str">
        <f>'Grøn aluminium Byg'!A38</f>
        <v>Silent Cloud (Silent Island)</v>
      </c>
      <c r="C161" s="52">
        <f>'Grøn aluminium Byg'!B38</f>
        <v>0</v>
      </c>
      <c r="D161" s="4">
        <f>'Grøn aluminium Byg'!C38</f>
        <v>4.25</v>
      </c>
      <c r="E161" s="4" t="str">
        <f>'Grøn aluminium Byg'!D38</f>
        <v>1 kg</v>
      </c>
      <c r="F161" s="4">
        <f>'Grøn aluminium Byg'!E38</f>
        <v>2.5</v>
      </c>
      <c r="G161" s="4">
        <f>'Grøn aluminium Byg'!F38</f>
        <v>10.625</v>
      </c>
      <c r="H161" s="5">
        <f>'Grøn aluminium Byg'!G38</f>
        <v>0.25</v>
      </c>
      <c r="I161" s="5" t="str">
        <f>'Grøn aluminium Byg'!H38</f>
        <v>1 kg</v>
      </c>
      <c r="J161" s="5">
        <f>'Grøn aluminium Byg'!I38</f>
        <v>4.4200000000000003E-2</v>
      </c>
      <c r="K161" s="5">
        <f>'Grøn aluminium Byg'!J38</f>
        <v>1.1050000000000001E-2</v>
      </c>
      <c r="L161" s="8">
        <f>'Grøn aluminium Byg'!K38</f>
        <v>10.636049999999999</v>
      </c>
      <c r="M161" t="str">
        <f t="shared" si="2"/>
        <v>75% post Consumer Aluminium Byg|Silent Cloud (Silent Island)|0</v>
      </c>
    </row>
    <row r="162" spans="1:13">
      <c r="A162" s="50" t="s">
        <v>107</v>
      </c>
      <c r="B162" s="52" t="str">
        <f>'Grøn aluminium Marine'!A2</f>
        <v>Clip-In</v>
      </c>
      <c r="C162" s="52" t="str">
        <f>'Grøn aluminium Marine'!B2</f>
        <v>300x300</v>
      </c>
      <c r="D162" s="4">
        <f>'Grøn aluminium Marine'!C2</f>
        <v>2.12</v>
      </c>
      <c r="E162" s="4" t="str">
        <f>'Grøn aluminium Marine'!D2</f>
        <v>1 kg</v>
      </c>
      <c r="F162" s="4">
        <f>'Grøn aluminium Marine'!E2</f>
        <v>2.2400000000000002</v>
      </c>
      <c r="G162" s="4">
        <f>'Grøn aluminium Marine'!F2</f>
        <v>4.748800000000001</v>
      </c>
      <c r="H162" s="5">
        <f>'Grøn aluminium Marine'!G2</f>
        <v>3.65</v>
      </c>
      <c r="I162" s="5" t="str">
        <f>'Grøn aluminium Marine'!H2</f>
        <v>1 kg</v>
      </c>
      <c r="J162" s="5">
        <f>'Grøn aluminium Marine'!I2</f>
        <v>4.4200000000000003E-2</v>
      </c>
      <c r="K162" s="5">
        <f>'Grøn aluminium Marine'!J2</f>
        <v>0.16133</v>
      </c>
      <c r="L162" s="8">
        <f>'Grøn aluminium Marine'!K2</f>
        <v>4.9101300000000014</v>
      </c>
      <c r="M162" t="str">
        <f t="shared" si="2"/>
        <v>75% post Consumer Aluminium Marine|Clip-In|300x300</v>
      </c>
    </row>
    <row r="163" spans="1:13">
      <c r="A163" s="50" t="s">
        <v>107</v>
      </c>
      <c r="B163" s="52" t="str">
        <f>'Grøn aluminium Marine'!A3</f>
        <v>Clip-In</v>
      </c>
      <c r="C163" s="52" t="str">
        <f>'Grøn aluminium Marine'!B3</f>
        <v>300x600</v>
      </c>
      <c r="D163" s="4">
        <f>'Grøn aluminium Marine'!C3</f>
        <v>2.12</v>
      </c>
      <c r="E163" s="4" t="str">
        <f>'Grøn aluminium Marine'!D3</f>
        <v>1 kg</v>
      </c>
      <c r="F163" s="4">
        <f>'Grøn aluminium Marine'!E3</f>
        <v>2.2400000000000002</v>
      </c>
      <c r="G163" s="4">
        <f>'Grøn aluminium Marine'!F3</f>
        <v>4.748800000000001</v>
      </c>
      <c r="H163" s="5">
        <f>'Grøn aluminium Marine'!G3</f>
        <v>2.95</v>
      </c>
      <c r="I163" s="5" t="str">
        <f>'Grøn aluminium Marine'!H3</f>
        <v>1 kg</v>
      </c>
      <c r="J163" s="5">
        <f>'Grøn aluminium Marine'!I3</f>
        <v>4.4200000000000003E-2</v>
      </c>
      <c r="K163" s="5">
        <f>'Grøn aluminium Marine'!J3</f>
        <v>0.13039000000000001</v>
      </c>
      <c r="L163" s="8">
        <f>'Grøn aluminium Marine'!K3</f>
        <v>4.8791900000000012</v>
      </c>
      <c r="M163" t="str">
        <f t="shared" si="2"/>
        <v>75% post Consumer Aluminium Marine|Clip-In|300x600</v>
      </c>
    </row>
    <row r="164" spans="1:13">
      <c r="A164" s="50" t="s">
        <v>107</v>
      </c>
      <c r="B164" s="52" t="str">
        <f>'Grøn aluminium Marine'!A4</f>
        <v>Clip-In</v>
      </c>
      <c r="C164" s="52" t="str">
        <f>'Grøn aluminium Marine'!B4</f>
        <v>400x400</v>
      </c>
      <c r="D164" s="4">
        <f>'Grøn aluminium Marine'!C4</f>
        <v>2.12</v>
      </c>
      <c r="E164" s="4" t="str">
        <f>'Grøn aluminium Marine'!D4</f>
        <v>1 kg</v>
      </c>
      <c r="F164" s="4">
        <f>'Grøn aluminium Marine'!E4</f>
        <v>2.2400000000000002</v>
      </c>
      <c r="G164" s="4">
        <f>'Grøn aluminium Marine'!F4</f>
        <v>4.748800000000001</v>
      </c>
      <c r="H164" s="5">
        <f>'Grøn aluminium Marine'!G4</f>
        <v>3.53</v>
      </c>
      <c r="I164" s="5" t="str">
        <f>'Grøn aluminium Marine'!H4</f>
        <v>1 kg</v>
      </c>
      <c r="J164" s="5">
        <f>'Grøn aluminium Marine'!I4</f>
        <v>4.4200000000000003E-2</v>
      </c>
      <c r="K164" s="5">
        <f>'Grøn aluminium Marine'!J4</f>
        <v>0.156026</v>
      </c>
      <c r="L164" s="8">
        <f>'Grøn aluminium Marine'!K4</f>
        <v>4.9048260000000008</v>
      </c>
      <c r="M164" t="str">
        <f t="shared" si="2"/>
        <v>75% post Consumer Aluminium Marine|Clip-In|400x400</v>
      </c>
    </row>
    <row r="165" spans="1:13">
      <c r="A165" s="50" t="s">
        <v>107</v>
      </c>
      <c r="B165" s="52" t="str">
        <f>'Grøn aluminium Marine'!A5</f>
        <v>Clip-In</v>
      </c>
      <c r="C165" s="52" t="str">
        <f>'Grøn aluminium Marine'!B5</f>
        <v>500x500</v>
      </c>
      <c r="D165" s="4">
        <f>'Grøn aluminium Marine'!C5</f>
        <v>2.12</v>
      </c>
      <c r="E165" s="4" t="str">
        <f>'Grøn aluminium Marine'!D5</f>
        <v>1 kg</v>
      </c>
      <c r="F165" s="4">
        <f>'Grøn aluminium Marine'!E5</f>
        <v>2.2400000000000002</v>
      </c>
      <c r="G165" s="4">
        <f>'Grøn aluminium Marine'!F5</f>
        <v>4.748800000000001</v>
      </c>
      <c r="H165" s="5">
        <f>'Grøn aluminium Marine'!G5</f>
        <v>3.32</v>
      </c>
      <c r="I165" s="5" t="str">
        <f>'Grøn aluminium Marine'!H5</f>
        <v>1 kg</v>
      </c>
      <c r="J165" s="5">
        <f>'Grøn aluminium Marine'!I5</f>
        <v>4.4200000000000003E-2</v>
      </c>
      <c r="K165" s="5">
        <f>'Grøn aluminium Marine'!J5</f>
        <v>0.14674400000000001</v>
      </c>
      <c r="L165" s="8">
        <f>'Grøn aluminium Marine'!K5</f>
        <v>4.895544000000001</v>
      </c>
      <c r="M165" t="str">
        <f t="shared" si="2"/>
        <v>75% post Consumer Aluminium Marine|Clip-In|500x500</v>
      </c>
    </row>
    <row r="166" spans="1:13">
      <c r="A166" s="50" t="s">
        <v>107</v>
      </c>
      <c r="B166" s="52" t="str">
        <f>'Grøn aluminium Marine'!A6</f>
        <v>Clip-In</v>
      </c>
      <c r="C166" s="52" t="str">
        <f>'Grøn aluminium Marine'!B6</f>
        <v>600x600</v>
      </c>
      <c r="D166" s="4">
        <f>'Grøn aluminium Marine'!C6</f>
        <v>2.12</v>
      </c>
      <c r="E166" s="4" t="str">
        <f>'Grøn aluminium Marine'!D6</f>
        <v>1 kg</v>
      </c>
      <c r="F166" s="4">
        <f>'Grøn aluminium Marine'!E6</f>
        <v>2.2400000000000002</v>
      </c>
      <c r="G166" s="4">
        <f>'Grøn aluminium Marine'!F6</f>
        <v>4.748800000000001</v>
      </c>
      <c r="H166" s="5">
        <f>'Grøn aluminium Marine'!G6</f>
        <v>3.18</v>
      </c>
      <c r="I166" s="5" t="str">
        <f>'Grøn aluminium Marine'!H6</f>
        <v>1 kg</v>
      </c>
      <c r="J166" s="5">
        <f>'Grøn aluminium Marine'!I6</f>
        <v>4.4200000000000003E-2</v>
      </c>
      <c r="K166" s="5">
        <f>'Grøn aluminium Marine'!J6</f>
        <v>0.14055600000000001</v>
      </c>
      <c r="L166" s="8">
        <f>'Grøn aluminium Marine'!K6</f>
        <v>4.8893560000000011</v>
      </c>
      <c r="M166" t="str">
        <f t="shared" si="2"/>
        <v>75% post Consumer Aluminium Marine|Clip-In|600x600</v>
      </c>
    </row>
    <row r="167" spans="1:13">
      <c r="A167" s="50" t="s">
        <v>107</v>
      </c>
      <c r="B167" s="52" t="str">
        <f>'Grøn aluminium Marine'!A7</f>
        <v>Clip-In</v>
      </c>
      <c r="C167" s="52" t="str">
        <f>'Grøn aluminium Marine'!B7</f>
        <v>600x1200</v>
      </c>
      <c r="D167" s="4">
        <f>'Grøn aluminium Marine'!C7</f>
        <v>2.12</v>
      </c>
      <c r="E167" s="4" t="str">
        <f>'Grøn aluminium Marine'!D7</f>
        <v>1 kg</v>
      </c>
      <c r="F167" s="4">
        <f>'Grøn aluminium Marine'!E7</f>
        <v>2.2400000000000002</v>
      </c>
      <c r="G167" s="4">
        <f>'Grøn aluminium Marine'!F7</f>
        <v>4.748800000000001</v>
      </c>
      <c r="H167" s="5">
        <f>'Grøn aluminium Marine'!G7</f>
        <v>3.18</v>
      </c>
      <c r="I167" s="5" t="str">
        <f>'Grøn aluminium Marine'!H7</f>
        <v>1 kg</v>
      </c>
      <c r="J167" s="5">
        <f>'Grøn aluminium Marine'!I7</f>
        <v>4.4200000000000003E-2</v>
      </c>
      <c r="K167" s="5">
        <f>'Grøn aluminium Marine'!J7</f>
        <v>0.14055600000000001</v>
      </c>
      <c r="L167" s="8">
        <f>'Grøn aluminium Marine'!K7</f>
        <v>4.8893560000000011</v>
      </c>
      <c r="M167" t="str">
        <f t="shared" si="2"/>
        <v>75% post Consumer Aluminium Marine|Clip-In|600x1200</v>
      </c>
    </row>
    <row r="168" spans="1:13">
      <c r="A168" s="50" t="s">
        <v>107</v>
      </c>
      <c r="B168" s="52" t="str">
        <f>'Grøn aluminium Marine'!A8</f>
        <v>Clip-In</v>
      </c>
      <c r="C168" s="52" t="str">
        <f>'Grøn aluminium Marine'!B8</f>
        <v>590x590</v>
      </c>
      <c r="D168" s="4">
        <f>'Grøn aluminium Marine'!C8</f>
        <v>3.17</v>
      </c>
      <c r="E168" s="4" t="str">
        <f>'Grøn aluminium Marine'!D8</f>
        <v>1 kg</v>
      </c>
      <c r="F168" s="4">
        <f>'Grøn aluminium Marine'!E8</f>
        <v>2.38</v>
      </c>
      <c r="G168" s="4">
        <f>'Grøn aluminium Marine'!F8</f>
        <v>7.5445999999999991</v>
      </c>
      <c r="H168" s="5">
        <f>'Grøn aluminium Marine'!G8</f>
        <v>2.41</v>
      </c>
      <c r="I168" s="5" t="str">
        <f>'Grøn aluminium Marine'!H8</f>
        <v>1 kg</v>
      </c>
      <c r="J168" s="5">
        <f>'Grøn aluminium Marine'!I8</f>
        <v>4.4200000000000003E-2</v>
      </c>
      <c r="K168" s="5">
        <f>'Grøn aluminium Marine'!J8</f>
        <v>0.10652200000000002</v>
      </c>
      <c r="L168" s="8">
        <f>'Grøn aluminium Marine'!K8</f>
        <v>7.6511219999999991</v>
      </c>
      <c r="M168" t="str">
        <f t="shared" si="2"/>
        <v>75% post Consumer Aluminium Marine|Clip-In|590x590</v>
      </c>
    </row>
    <row r="169" spans="1:13">
      <c r="A169" s="50" t="s">
        <v>107</v>
      </c>
      <c r="B169" s="52" t="str">
        <f>'Grøn aluminium Marine'!A9</f>
        <v>Clip-In</v>
      </c>
      <c r="C169" s="52" t="str">
        <f>'Grøn aluminium Marine'!B9</f>
        <v>590x1190</v>
      </c>
      <c r="D169" s="4">
        <f>'Grøn aluminium Marine'!C9</f>
        <v>2.0499999999999998</v>
      </c>
      <c r="E169" s="4" t="str">
        <f>'Grøn aluminium Marine'!D9</f>
        <v>1 kg</v>
      </c>
      <c r="F169" s="4">
        <f>'Grøn aluminium Marine'!E9</f>
        <v>2.21</v>
      </c>
      <c r="G169" s="4">
        <f>'Grøn aluminium Marine'!F9</f>
        <v>4.5305</v>
      </c>
      <c r="H169" s="5">
        <f>'Grøn aluminium Marine'!G9</f>
        <v>3.03</v>
      </c>
      <c r="I169" s="5" t="str">
        <f>'Grøn aluminium Marine'!H9</f>
        <v>1 kg</v>
      </c>
      <c r="J169" s="5">
        <f>'Grøn aluminium Marine'!I9</f>
        <v>4.4200000000000003E-2</v>
      </c>
      <c r="K169" s="5">
        <f>'Grøn aluminium Marine'!J9</f>
        <v>0.13392599999999999</v>
      </c>
      <c r="L169" s="8">
        <f>'Grøn aluminium Marine'!K9</f>
        <v>4.6644259999999997</v>
      </c>
      <c r="M169" t="str">
        <f t="shared" si="2"/>
        <v>75% post Consumer Aluminium Marine|Clip-In|590x1190</v>
      </c>
    </row>
    <row r="170" spans="1:13">
      <c r="A170" s="50" t="s">
        <v>107</v>
      </c>
      <c r="B170" s="52" t="str">
        <f>'Grøn aluminium Marine'!A10</f>
        <v>Clip-In Custom Tile</v>
      </c>
      <c r="C170" s="52" t="str">
        <f>'Grøn aluminium Marine'!B10</f>
        <v>600x1200</v>
      </c>
      <c r="D170" s="4">
        <f>'Grøn aluminium Marine'!C10</f>
        <v>3.06</v>
      </c>
      <c r="E170" s="4" t="str">
        <f>'Grøn aluminium Marine'!D10</f>
        <v>1 kg</v>
      </c>
      <c r="F170" s="4">
        <f>'Grøn aluminium Marine'!E10</f>
        <v>2.4</v>
      </c>
      <c r="G170" s="4">
        <f>'Grøn aluminium Marine'!F10</f>
        <v>7.3439999999999994</v>
      </c>
      <c r="H170" s="60">
        <f>'Grøn aluminium Marine'!G10</f>
        <v>3.15625</v>
      </c>
      <c r="I170" s="5" t="str">
        <f>'Grøn aluminium Marine'!H10</f>
        <v>1 kg</v>
      </c>
      <c r="J170" s="5">
        <f>'Grøn aluminium Marine'!I10</f>
        <v>4.4200000000000003E-2</v>
      </c>
      <c r="K170" s="5">
        <f>'Grøn aluminium Marine'!J10</f>
        <v>0.13950625</v>
      </c>
      <c r="L170" s="8">
        <f>'Grøn aluminium Marine'!K10</f>
        <v>7.4835062499999996</v>
      </c>
      <c r="M170" t="str">
        <f t="shared" si="2"/>
        <v>75% post Consumer Aluminium Marine|Clip-In Custom Tile|600x1200</v>
      </c>
    </row>
    <row r="171" spans="1:13">
      <c r="A171" s="50" t="s">
        <v>107</v>
      </c>
      <c r="B171" s="52" t="str">
        <f>'Grøn aluminium Marine'!A11</f>
        <v>DCC</v>
      </c>
      <c r="C171" s="52" t="str">
        <f>'Grøn aluminium Marine'!B11</f>
        <v>300/xxx/25</v>
      </c>
      <c r="D171" s="4">
        <f>'Grøn aluminium Marine'!C11</f>
        <v>2.37</v>
      </c>
      <c r="E171" s="4" t="str">
        <f>'Grøn aluminium Marine'!D11</f>
        <v>1 kg</v>
      </c>
      <c r="F171" s="4">
        <f>'Grøn aluminium Marine'!E11</f>
        <v>2.27</v>
      </c>
      <c r="G171" s="4">
        <f>'Grøn aluminium Marine'!F11</f>
        <v>5.3799000000000001</v>
      </c>
      <c r="H171" s="5">
        <f>'Grøn aluminium Marine'!G11</f>
        <v>2.2400000000000002</v>
      </c>
      <c r="I171" s="5" t="str">
        <f>'Grøn aluminium Marine'!H11</f>
        <v>1 kg</v>
      </c>
      <c r="J171" s="5">
        <f>'Grøn aluminium Marine'!I11</f>
        <v>4.4200000000000003E-2</v>
      </c>
      <c r="K171" s="5">
        <f>'Grøn aluminium Marine'!J11</f>
        <v>9.9008000000000013E-2</v>
      </c>
      <c r="L171" s="8">
        <f>'Grøn aluminium Marine'!K11</f>
        <v>5.4789080000000006</v>
      </c>
      <c r="M171" t="str">
        <f t="shared" si="2"/>
        <v>75% post Consumer Aluminium Marine|DCC|300/xxx/25</v>
      </c>
    </row>
    <row r="172" spans="1:13">
      <c r="A172" s="50" t="s">
        <v>107</v>
      </c>
      <c r="B172" s="52" t="str">
        <f>'Grøn aluminium Marine'!A12</f>
        <v>DCC</v>
      </c>
      <c r="C172" s="52" t="str">
        <f>'Grøn aluminium Marine'!B12</f>
        <v>500/xxx/25</v>
      </c>
      <c r="D172" s="4">
        <f>'Grøn aluminium Marine'!C12</f>
        <v>3.12</v>
      </c>
      <c r="E172" s="4" t="str">
        <f>'Grøn aluminium Marine'!D12</f>
        <v>1 kg</v>
      </c>
      <c r="F172" s="4">
        <f>'Grøn aluminium Marine'!E12</f>
        <v>2.38</v>
      </c>
      <c r="G172" s="4">
        <f>'Grøn aluminium Marine'!F12</f>
        <v>7.4256000000000002</v>
      </c>
      <c r="H172" s="5">
        <f>'Grøn aluminium Marine'!G12</f>
        <v>2.2400000000000002</v>
      </c>
      <c r="I172" s="5" t="str">
        <f>'Grøn aluminium Marine'!H12</f>
        <v>1 kg</v>
      </c>
      <c r="J172" s="5">
        <f>'Grøn aluminium Marine'!I12</f>
        <v>4.4200000000000003E-2</v>
      </c>
      <c r="K172" s="5">
        <f>'Grøn aluminium Marine'!J12</f>
        <v>9.9008000000000013E-2</v>
      </c>
      <c r="L172" s="8">
        <f>'Grøn aluminium Marine'!K12</f>
        <v>7.5246080000000006</v>
      </c>
      <c r="M172" t="str">
        <f t="shared" si="2"/>
        <v>75% post Consumer Aluminium Marine|DCC|500/xxx/25</v>
      </c>
    </row>
    <row r="173" spans="1:13">
      <c r="A173" s="50" t="s">
        <v>107</v>
      </c>
      <c r="B173" s="52" t="str">
        <f>'Grøn aluminium Marine'!A13</f>
        <v>DCC</v>
      </c>
      <c r="C173" s="52" t="str">
        <f>'Grøn aluminium Marine'!B13</f>
        <v>600/xxx/15</v>
      </c>
      <c r="D173" s="4">
        <f>'Grøn aluminium Marine'!C13</f>
        <v>3.06</v>
      </c>
      <c r="E173" s="4" t="str">
        <f>'Grøn aluminium Marine'!D13</f>
        <v>1 kg</v>
      </c>
      <c r="F173" s="4">
        <f>'Grøn aluminium Marine'!E13</f>
        <v>2.4</v>
      </c>
      <c r="G173" s="4">
        <f>'Grøn aluminium Marine'!F13</f>
        <v>7.3439999999999994</v>
      </c>
      <c r="H173" s="5">
        <f>'Grøn aluminium Marine'!G13</f>
        <v>2.2400000000000002</v>
      </c>
      <c r="I173" s="5" t="str">
        <f>'Grøn aluminium Marine'!H13</f>
        <v>1 kg</v>
      </c>
      <c r="J173" s="5">
        <f>'Grøn aluminium Marine'!I13</f>
        <v>4.4200000000000003E-2</v>
      </c>
      <c r="K173" s="5">
        <f>'Grøn aluminium Marine'!J13</f>
        <v>9.9008000000000013E-2</v>
      </c>
      <c r="L173" s="8">
        <f>'Grøn aluminium Marine'!K13</f>
        <v>7.4430079999999998</v>
      </c>
      <c r="M173" t="str">
        <f t="shared" si="2"/>
        <v>75% post Consumer Aluminium Marine|DCC|600/xxx/15</v>
      </c>
    </row>
    <row r="174" spans="1:13">
      <c r="A174" s="50" t="s">
        <v>107</v>
      </c>
      <c r="B174" s="52" t="str">
        <f>'Grøn aluminium Marine'!A14</f>
        <v>DCC</v>
      </c>
      <c r="C174" s="52" t="str">
        <f>'Grøn aluminium Marine'!B14</f>
        <v>2000/xxx/0</v>
      </c>
      <c r="D174" s="4">
        <f>'Grøn aluminium Marine'!C14</f>
        <v>2.61</v>
      </c>
      <c r="E174" s="4" t="str">
        <f>'Grøn aluminium Marine'!D14</f>
        <v>1 kg</v>
      </c>
      <c r="F174" s="4">
        <f>'Grøn aluminium Marine'!E14</f>
        <v>2.31</v>
      </c>
      <c r="G174" s="4">
        <f>'Grøn aluminium Marine'!F14</f>
        <v>6.0290999999999997</v>
      </c>
      <c r="H174" s="5">
        <f>'Grøn aluminium Marine'!G14</f>
        <v>2.2400000000000002</v>
      </c>
      <c r="I174" s="5" t="str">
        <f>'Grøn aluminium Marine'!H14</f>
        <v>1 kg</v>
      </c>
      <c r="J174" s="5">
        <f>'Grøn aluminium Marine'!I14</f>
        <v>4.4200000000000003E-2</v>
      </c>
      <c r="K174" s="5">
        <f>'Grøn aluminium Marine'!J14</f>
        <v>9.9008000000000013E-2</v>
      </c>
      <c r="L174" s="8">
        <f>'Grøn aluminium Marine'!K14</f>
        <v>6.1281080000000001</v>
      </c>
      <c r="M174" t="str">
        <f t="shared" si="2"/>
        <v>75% post Consumer Aluminium Marine|DCC|2000/xxx/0</v>
      </c>
    </row>
    <row r="175" spans="1:13">
      <c r="A175" s="50" t="s">
        <v>107</v>
      </c>
      <c r="B175" s="52" t="str">
        <f>'Grøn aluminium Marine'!A15</f>
        <v>DCC</v>
      </c>
      <c r="C175" s="52" t="str">
        <f>'Grøn aluminium Marine'!B15</f>
        <v>3000/xxx/0</v>
      </c>
      <c r="D175" s="4">
        <f>'Grøn aluminium Marine'!C15</f>
        <v>2.37</v>
      </c>
      <c r="E175" s="4" t="str">
        <f>'Grøn aluminium Marine'!D15</f>
        <v>1 kg</v>
      </c>
      <c r="F175" s="4">
        <f>'Grøn aluminium Marine'!E15</f>
        <v>2.2799999999999998</v>
      </c>
      <c r="G175" s="4">
        <f>'Grøn aluminium Marine'!F15</f>
        <v>5.4036</v>
      </c>
      <c r="H175" s="5">
        <f>'Grøn aluminium Marine'!G15</f>
        <v>2.2400000000000002</v>
      </c>
      <c r="I175" s="5" t="str">
        <f>'Grøn aluminium Marine'!H15</f>
        <v>1 kg</v>
      </c>
      <c r="J175" s="5">
        <f>'Grøn aluminium Marine'!I15</f>
        <v>4.4200000000000003E-2</v>
      </c>
      <c r="K175" s="5">
        <f>'Grøn aluminium Marine'!J15</f>
        <v>9.9008000000000013E-2</v>
      </c>
      <c r="L175" s="8">
        <f>'Grøn aluminium Marine'!K15</f>
        <v>5.5026080000000004</v>
      </c>
      <c r="M175" t="str">
        <f t="shared" si="2"/>
        <v>75% post Consumer Aluminium Marine|DCC|3000/xxx/0</v>
      </c>
    </row>
    <row r="176" spans="1:13">
      <c r="A176" s="50" t="s">
        <v>107</v>
      </c>
      <c r="B176" s="52" t="str">
        <f>'Grøn aluminium Marine'!A16</f>
        <v>DCC</v>
      </c>
      <c r="C176" s="52" t="str">
        <f>'Grøn aluminium Marine'!B16</f>
        <v>5000/xxx/0</v>
      </c>
      <c r="D176" s="4">
        <f>'Grøn aluminium Marine'!C16</f>
        <v>3.12</v>
      </c>
      <c r="E176" s="4" t="str">
        <f>'Grøn aluminium Marine'!D16</f>
        <v>1 kg</v>
      </c>
      <c r="F176" s="4">
        <f>'Grøn aluminium Marine'!E16</f>
        <v>2.38</v>
      </c>
      <c r="G176" s="4">
        <f>'Grøn aluminium Marine'!F16</f>
        <v>7.4256000000000002</v>
      </c>
      <c r="H176" s="5">
        <f>'Grøn aluminium Marine'!G16</f>
        <v>2.2400000000000002</v>
      </c>
      <c r="I176" s="5" t="str">
        <f>'Grøn aluminium Marine'!H16</f>
        <v>1 kg</v>
      </c>
      <c r="J176" s="5">
        <f>'Grøn aluminium Marine'!I16</f>
        <v>4.4200000000000003E-2</v>
      </c>
      <c r="K176" s="5">
        <f>'Grøn aluminium Marine'!J16</f>
        <v>9.9008000000000013E-2</v>
      </c>
      <c r="L176" s="8">
        <f>'Grøn aluminium Marine'!K16</f>
        <v>7.5246080000000006</v>
      </c>
      <c r="M176" t="str">
        <f t="shared" si="2"/>
        <v>75% post Consumer Aluminium Marine|DCC|5000/xxx/0</v>
      </c>
    </row>
    <row r="177" spans="1:13">
      <c r="A177" s="50" t="s">
        <v>107</v>
      </c>
      <c r="B177" s="52" t="str">
        <f>'Grøn aluminium Marine'!A17</f>
        <v>DCC</v>
      </c>
      <c r="C177" s="52" t="str">
        <f>'Grøn aluminium Marine'!B17</f>
        <v>6000/xxx/0</v>
      </c>
      <c r="D177" s="4">
        <f>'Grøn aluminium Marine'!C17</f>
        <v>3.06</v>
      </c>
      <c r="E177" s="4" t="str">
        <f>'Grøn aluminium Marine'!D17</f>
        <v>1 kg</v>
      </c>
      <c r="F177" s="4">
        <f>'Grøn aluminium Marine'!E17</f>
        <v>2.37</v>
      </c>
      <c r="G177" s="4">
        <f>'Grøn aluminium Marine'!F17</f>
        <v>7.2522000000000002</v>
      </c>
      <c r="H177" s="5">
        <f>'Grøn aluminium Marine'!G17</f>
        <v>2.2400000000000002</v>
      </c>
      <c r="I177" s="5" t="str">
        <f>'Grøn aluminium Marine'!H17</f>
        <v>1 kg</v>
      </c>
      <c r="J177" s="5">
        <f>'Grøn aluminium Marine'!I17</f>
        <v>4.4200000000000003E-2</v>
      </c>
      <c r="K177" s="5">
        <f>'Grøn aluminium Marine'!J17</f>
        <v>9.9008000000000013E-2</v>
      </c>
      <c r="L177" s="8">
        <f>'Grøn aluminium Marine'!K17</f>
        <v>7.3512080000000006</v>
      </c>
      <c r="M177" t="str">
        <f t="shared" si="2"/>
        <v>75% post Consumer Aluminium Marine|DCC|6000/xxx/0</v>
      </c>
    </row>
    <row r="178" spans="1:13">
      <c r="A178" s="50" t="s">
        <v>107</v>
      </c>
      <c r="B178" s="52" t="str">
        <f>'Grøn aluminium Marine'!A18</f>
        <v>DCC</v>
      </c>
      <c r="C178" s="52" t="str">
        <f>'Grøn aluminium Marine'!B18</f>
        <v>200/xxx/25</v>
      </c>
      <c r="D178" s="4">
        <f>'Grøn aluminium Marine'!C18</f>
        <v>2.46</v>
      </c>
      <c r="E178" s="4" t="str">
        <f>'Grøn aluminium Marine'!D18</f>
        <v>1 kg</v>
      </c>
      <c r="F178" s="4">
        <f>'Grøn aluminium Marine'!E18</f>
        <v>2.29</v>
      </c>
      <c r="G178" s="4">
        <f>'Grøn aluminium Marine'!F18</f>
        <v>5.6334</v>
      </c>
      <c r="H178" s="5">
        <f>'Grøn aluminium Marine'!G18</f>
        <v>2.2400000000000002</v>
      </c>
      <c r="I178" s="5" t="str">
        <f>'Grøn aluminium Marine'!H18</f>
        <v>1 kg</v>
      </c>
      <c r="J178" s="5">
        <f>'Grøn aluminium Marine'!I18</f>
        <v>4.4200000000000003E-2</v>
      </c>
      <c r="K178" s="5">
        <f>'Grøn aluminium Marine'!J18</f>
        <v>9.9008000000000013E-2</v>
      </c>
      <c r="L178" s="8">
        <f>'Grøn aluminium Marine'!K18</f>
        <v>5.7324080000000004</v>
      </c>
      <c r="M178" t="str">
        <f t="shared" si="2"/>
        <v>75% post Consumer Aluminium Marine|DCC|200/xxx/25</v>
      </c>
    </row>
    <row r="179" spans="1:13">
      <c r="A179" s="50" t="s">
        <v>107</v>
      </c>
      <c r="B179" s="52" t="str">
        <f>'Grøn aluminium Marine'!A19</f>
        <v>Interval</v>
      </c>
      <c r="C179" s="52" t="str">
        <f>'Grøn aluminium Marine'!B19</f>
        <v>40x55x40</v>
      </c>
      <c r="D179" s="4">
        <f>'Grøn aluminium Marine'!C19</f>
        <v>1.71</v>
      </c>
      <c r="E179" s="4" t="str">
        <f>'Grøn aluminium Marine'!D19</f>
        <v>1 kg</v>
      </c>
      <c r="F179" s="4">
        <f>'Grøn aluminium Marine'!E19</f>
        <v>2.13</v>
      </c>
      <c r="G179" s="4">
        <f>'Grøn aluminium Marine'!F19</f>
        <v>3.6422999999999996</v>
      </c>
      <c r="H179" s="5">
        <f>'Grøn aluminium Marine'!G19</f>
        <v>1.97</v>
      </c>
      <c r="I179" s="5" t="str">
        <f>'Grøn aluminium Marine'!H19</f>
        <v>1 kg</v>
      </c>
      <c r="J179" s="5">
        <f>'Grøn aluminium Marine'!I19</f>
        <v>4.4200000000000003E-2</v>
      </c>
      <c r="K179" s="5">
        <f>'Grøn aluminium Marine'!J19</f>
        <v>8.7073999999999999E-2</v>
      </c>
      <c r="L179" s="8">
        <f>'Grøn aluminium Marine'!K19</f>
        <v>3.7293739999999995</v>
      </c>
      <c r="M179" t="str">
        <f t="shared" si="2"/>
        <v>75% post Consumer Aluminium Marine|Interval|40x55x40</v>
      </c>
    </row>
    <row r="180" spans="1:13">
      <c r="A180" s="50" t="s">
        <v>107</v>
      </c>
      <c r="B180" s="52" t="str">
        <f>'Grøn aluminium Marine'!A20</f>
        <v>Interval</v>
      </c>
      <c r="C180" s="52" t="str">
        <f>'Grøn aluminium Marine'!B20</f>
        <v>40x30x40</v>
      </c>
      <c r="D180" s="4">
        <f>'Grøn aluminium Marine'!C20</f>
        <v>1.44</v>
      </c>
      <c r="E180" s="4" t="str">
        <f>'Grøn aluminium Marine'!D20</f>
        <v>1 kg</v>
      </c>
      <c r="F180" s="4">
        <f>'Grøn aluminium Marine'!E20</f>
        <v>2.06</v>
      </c>
      <c r="G180" s="4">
        <f>'Grøn aluminium Marine'!F20</f>
        <v>2.9664000000000001</v>
      </c>
      <c r="H180" s="5">
        <f>'Grøn aluminium Marine'!G20</f>
        <v>1.97</v>
      </c>
      <c r="I180" s="5" t="str">
        <f>'Grøn aluminium Marine'!H20</f>
        <v>1 kg</v>
      </c>
      <c r="J180" s="5">
        <f>'Grøn aluminium Marine'!I20</f>
        <v>4.4200000000000003E-2</v>
      </c>
      <c r="K180" s="5">
        <f>'Grøn aluminium Marine'!J20</f>
        <v>8.7073999999999999E-2</v>
      </c>
      <c r="L180" s="8">
        <f>'Grøn aluminium Marine'!K20</f>
        <v>3.053474</v>
      </c>
      <c r="M180" t="str">
        <f t="shared" si="2"/>
        <v>75% post Consumer Aluminium Marine|Interval|40x30x40</v>
      </c>
    </row>
    <row r="181" spans="1:13">
      <c r="A181" s="50" t="s">
        <v>107</v>
      </c>
      <c r="B181" s="52" t="str">
        <f>'Grøn aluminium Marine'!A21</f>
        <v>Interval</v>
      </c>
      <c r="C181" s="52" t="str">
        <f>'Grøn aluminium Marine'!B21</f>
        <v>60x30x60</v>
      </c>
      <c r="D181" s="4">
        <f>'Grøn aluminium Marine'!C21</f>
        <v>2.33</v>
      </c>
      <c r="E181" s="4" t="str">
        <f>'Grøn aluminium Marine'!D21</f>
        <v>1 kg</v>
      </c>
      <c r="F181" s="4">
        <f>'Grøn aluminium Marine'!E21</f>
        <v>2.27</v>
      </c>
      <c r="G181" s="4">
        <f>'Grøn aluminium Marine'!F21</f>
        <v>5.2891000000000004</v>
      </c>
      <c r="H181" s="5">
        <f>'Grøn aluminium Marine'!G21</f>
        <v>1.97</v>
      </c>
      <c r="I181" s="5" t="str">
        <f>'Grøn aluminium Marine'!H21</f>
        <v>1 kg</v>
      </c>
      <c r="J181" s="5">
        <f>'Grøn aluminium Marine'!I21</f>
        <v>4.4200000000000003E-2</v>
      </c>
      <c r="K181" s="5">
        <f>'Grøn aluminium Marine'!J21</f>
        <v>8.7073999999999999E-2</v>
      </c>
      <c r="L181" s="8">
        <f>'Grøn aluminium Marine'!K21</f>
        <v>5.3761740000000007</v>
      </c>
      <c r="M181" t="str">
        <f t="shared" si="2"/>
        <v>75% post Consumer Aluminium Marine|Interval|60x30x60</v>
      </c>
    </row>
    <row r="182" spans="1:13">
      <c r="A182" s="50" t="s">
        <v>107</v>
      </c>
      <c r="B182" s="52" t="str">
        <f>'Grøn aluminium Marine'!A22</f>
        <v>Interval</v>
      </c>
      <c r="C182" s="52" t="str">
        <f>'Grøn aluminium Marine'!B22</f>
        <v>100x30x100</v>
      </c>
      <c r="D182" s="4">
        <f>'Grøn aluminium Marine'!C22</f>
        <v>4.29</v>
      </c>
      <c r="E182" s="4" t="str">
        <f>'Grøn aluminium Marine'!D22</f>
        <v>1 kg</v>
      </c>
      <c r="F182" s="4">
        <f>'Grøn aluminium Marine'!E22</f>
        <v>2.46</v>
      </c>
      <c r="G182" s="4">
        <f>'Grøn aluminium Marine'!F22</f>
        <v>10.5534</v>
      </c>
      <c r="H182" s="5">
        <f>'Grøn aluminium Marine'!G22</f>
        <v>1.97</v>
      </c>
      <c r="I182" s="5" t="str">
        <f>'Grøn aluminium Marine'!H22</f>
        <v>1 kg</v>
      </c>
      <c r="J182" s="5">
        <f>'Grøn aluminium Marine'!I22</f>
        <v>4.4200000000000003E-2</v>
      </c>
      <c r="K182" s="5">
        <f>'Grøn aluminium Marine'!J22</f>
        <v>8.7073999999999999E-2</v>
      </c>
      <c r="L182" s="8">
        <f>'Grøn aluminium Marine'!K22</f>
        <v>10.640473999999999</v>
      </c>
      <c r="M182" t="str">
        <f t="shared" si="2"/>
        <v>75% post Consumer Aluminium Marine|Interval|100x30x100</v>
      </c>
    </row>
    <row r="183" spans="1:13">
      <c r="A183" s="50" t="s">
        <v>107</v>
      </c>
      <c r="B183" s="52" t="str">
        <f>'Grøn aluminium Marine'!A23</f>
        <v>Interval</v>
      </c>
      <c r="C183" s="52" t="str">
        <f>'Grøn aluminium Marine'!B23</f>
        <v>50x50x50</v>
      </c>
      <c r="D183" s="4">
        <f>'Grøn aluminium Marine'!C23</f>
        <v>2.33</v>
      </c>
      <c r="E183" s="4" t="str">
        <f>'Grøn aluminium Marine'!D23</f>
        <v>1 kg</v>
      </c>
      <c r="F183" s="4">
        <f>'Grøn aluminium Marine'!E23</f>
        <v>2.2599999999999998</v>
      </c>
      <c r="G183" s="4">
        <f>'Grøn aluminium Marine'!F23</f>
        <v>5.2657999999999996</v>
      </c>
      <c r="H183" s="5">
        <f>'Grøn aluminium Marine'!G23</f>
        <v>1.97</v>
      </c>
      <c r="I183" s="5" t="str">
        <f>'Grøn aluminium Marine'!H23</f>
        <v>1 kg</v>
      </c>
      <c r="J183" s="5">
        <f>'Grøn aluminium Marine'!I23</f>
        <v>4.4200000000000003E-2</v>
      </c>
      <c r="K183" s="5">
        <f>'Grøn aluminium Marine'!J23</f>
        <v>8.7073999999999999E-2</v>
      </c>
      <c r="L183" s="8">
        <f>'Grøn aluminium Marine'!K23</f>
        <v>5.3528739999999999</v>
      </c>
      <c r="M183" t="str">
        <f t="shared" si="2"/>
        <v>75% post Consumer Aluminium Marine|Interval|50x50x50</v>
      </c>
    </row>
    <row r="184" spans="1:13">
      <c r="A184" s="50" t="s">
        <v>107</v>
      </c>
      <c r="B184" s="52" t="str">
        <f>'Grøn aluminium Marine'!A24</f>
        <v>Interval</v>
      </c>
      <c r="C184" s="52" t="str">
        <f>'Grøn aluminium Marine'!B24</f>
        <v>60x50x60</v>
      </c>
      <c r="D184" s="4">
        <f>'Grøn aluminium Marine'!C24</f>
        <v>3.16</v>
      </c>
      <c r="E184" s="4" t="str">
        <f>'Grøn aluminium Marine'!D24</f>
        <v>1 kg</v>
      </c>
      <c r="F184" s="4">
        <f>'Grøn aluminium Marine'!E24</f>
        <v>2.38</v>
      </c>
      <c r="G184" s="4">
        <f>'Grøn aluminium Marine'!F24</f>
        <v>7.5208000000000004</v>
      </c>
      <c r="H184" s="5">
        <f>'Grøn aluminium Marine'!G24</f>
        <v>1.97</v>
      </c>
      <c r="I184" s="5" t="str">
        <f>'Grøn aluminium Marine'!H24</f>
        <v>1 kg</v>
      </c>
      <c r="J184" s="5">
        <f>'Grøn aluminium Marine'!I24</f>
        <v>4.4200000000000003E-2</v>
      </c>
      <c r="K184" s="5">
        <f>'Grøn aluminium Marine'!J24</f>
        <v>8.7073999999999999E-2</v>
      </c>
      <c r="L184" s="8">
        <f>'Grøn aluminium Marine'!K24</f>
        <v>7.6078740000000007</v>
      </c>
      <c r="M184" t="str">
        <f t="shared" si="2"/>
        <v>75% post Consumer Aluminium Marine|Interval|60x50x60</v>
      </c>
    </row>
    <row r="185" spans="1:13">
      <c r="A185" s="50" t="s">
        <v>107</v>
      </c>
      <c r="B185" s="52" t="str">
        <f>'Grøn aluminium Marine'!A25</f>
        <v>Interval</v>
      </c>
      <c r="C185" s="52" t="str">
        <f>'Grøn aluminium Marine'!B25</f>
        <v>100x75x100</v>
      </c>
      <c r="D185" s="4">
        <f>'Grøn aluminium Marine'!C25</f>
        <v>3.35</v>
      </c>
      <c r="E185" s="4" t="str">
        <f>'Grøn aluminium Marine'!D25</f>
        <v>1 kg</v>
      </c>
      <c r="F185" s="4">
        <f>'Grøn aluminium Marine'!E25</f>
        <v>2.41</v>
      </c>
      <c r="G185" s="4">
        <f>'Grøn aluminium Marine'!F25</f>
        <v>8.073500000000001</v>
      </c>
      <c r="H185" s="5">
        <f>'Grøn aluminium Marine'!G25</f>
        <v>1.97</v>
      </c>
      <c r="I185" s="5" t="str">
        <f>'Grøn aluminium Marine'!H25</f>
        <v>1 kg</v>
      </c>
      <c r="J185" s="5">
        <f>'Grøn aluminium Marine'!I25</f>
        <v>4.4200000000000003E-2</v>
      </c>
      <c r="K185" s="5">
        <f>'Grøn aluminium Marine'!J25</f>
        <v>8.7073999999999999E-2</v>
      </c>
      <c r="L185" s="8">
        <f>'Grøn aluminium Marine'!K25</f>
        <v>8.1605740000000004</v>
      </c>
      <c r="M185" t="str">
        <f t="shared" si="2"/>
        <v>75% post Consumer Aluminium Marine|Interval|100x75x100</v>
      </c>
    </row>
    <row r="186" spans="1:13">
      <c r="A186" s="50" t="s">
        <v>107</v>
      </c>
      <c r="B186" s="52" t="str">
        <f>'Grøn aluminium Marine'!A26</f>
        <v>Interval</v>
      </c>
      <c r="C186" s="52" t="str">
        <f>'Grøn aluminium Marine'!B26</f>
        <v xml:space="preserve">31/xxx/45 </v>
      </c>
      <c r="D186" s="4">
        <f>'Grøn aluminium Marine'!C26</f>
        <v>1.96</v>
      </c>
      <c r="E186" s="4" t="str">
        <f>'Grøn aluminium Marine'!D26</f>
        <v>1 kg</v>
      </c>
      <c r="F186" s="4">
        <f>'Grøn aluminium Marine'!E26</f>
        <v>2.19</v>
      </c>
      <c r="G186" s="4">
        <f>'Grøn aluminium Marine'!F26</f>
        <v>4.2923999999999998</v>
      </c>
      <c r="H186" s="5">
        <f>'Grøn aluminium Marine'!G26</f>
        <v>0.53</v>
      </c>
      <c r="I186" s="5" t="str">
        <f>'Grøn aluminium Marine'!H26</f>
        <v>1 kg</v>
      </c>
      <c r="J186" s="5">
        <f>'Grøn aluminium Marine'!I26</f>
        <v>4.4200000000000003E-2</v>
      </c>
      <c r="K186" s="5">
        <f>'Grøn aluminium Marine'!J26</f>
        <v>2.3426000000000002E-2</v>
      </c>
      <c r="L186" s="8">
        <f>'Grøn aluminium Marine'!K26</f>
        <v>4.3158259999999995</v>
      </c>
      <c r="M186" t="str">
        <f t="shared" si="2"/>
        <v xml:space="preserve">75% post Consumer Aluminium Marine|Interval|31/xxx/45 </v>
      </c>
    </row>
    <row r="187" spans="1:13">
      <c r="A187" s="50" t="s">
        <v>107</v>
      </c>
      <c r="B187" s="52" t="str">
        <f>'Grøn aluminium Marine'!A27</f>
        <v>Interval</v>
      </c>
      <c r="C187" s="52" t="str">
        <f>'Grøn aluminium Marine'!B27</f>
        <v xml:space="preserve">32/xxx/45 </v>
      </c>
      <c r="D187" s="4">
        <f>'Grøn aluminium Marine'!C27</f>
        <v>1.96</v>
      </c>
      <c r="E187" s="4" t="str">
        <f>'Grøn aluminium Marine'!D27</f>
        <v>1 kg</v>
      </c>
      <c r="F187" s="4">
        <f>'Grøn aluminium Marine'!E27</f>
        <v>2.19</v>
      </c>
      <c r="G187" s="4">
        <f>'Grøn aluminium Marine'!F27</f>
        <v>4.2923999999999998</v>
      </c>
      <c r="H187" s="5">
        <f>'Grøn aluminium Marine'!G27</f>
        <v>0.53</v>
      </c>
      <c r="I187" s="5" t="str">
        <f>'Grøn aluminium Marine'!H27</f>
        <v>1 kg</v>
      </c>
      <c r="J187" s="5">
        <f>'Grøn aluminium Marine'!I27</f>
        <v>4.4200000000000003E-2</v>
      </c>
      <c r="K187" s="5">
        <f>'Grøn aluminium Marine'!J27</f>
        <v>2.3426000000000002E-2</v>
      </c>
      <c r="L187" s="8">
        <f>'Grøn aluminium Marine'!K27</f>
        <v>4.3158259999999995</v>
      </c>
      <c r="M187" t="str">
        <f t="shared" si="2"/>
        <v xml:space="preserve">75% post Consumer Aluminium Marine|Interval|32/xxx/45 </v>
      </c>
    </row>
    <row r="188" spans="1:13">
      <c r="A188" s="50" t="s">
        <v>107</v>
      </c>
      <c r="B188" s="52" t="str">
        <f>'Grøn aluminium Marine'!A28</f>
        <v>Interval</v>
      </c>
      <c r="C188" s="52" t="str">
        <f>'Grøn aluminium Marine'!B28</f>
        <v>33/xxx/45</v>
      </c>
      <c r="D188" s="4">
        <f>'Grøn aluminium Marine'!C28</f>
        <v>1.96</v>
      </c>
      <c r="E188" s="4" t="str">
        <f>'Grøn aluminium Marine'!D28</f>
        <v>1 kg</v>
      </c>
      <c r="F188" s="4">
        <f>'Grøn aluminium Marine'!E28</f>
        <v>2.19</v>
      </c>
      <c r="G188" s="4">
        <f>'Grøn aluminium Marine'!F28</f>
        <v>4.2923999999999998</v>
      </c>
      <c r="H188" s="5">
        <f>'Grøn aluminium Marine'!G28</f>
        <v>0.53</v>
      </c>
      <c r="I188" s="5" t="str">
        <f>'Grøn aluminium Marine'!H28</f>
        <v>1 kg</v>
      </c>
      <c r="J188" s="5">
        <f>'Grøn aluminium Marine'!I28</f>
        <v>4.4200000000000003E-2</v>
      </c>
      <c r="K188" s="5">
        <f>'Grøn aluminium Marine'!J28</f>
        <v>2.3426000000000002E-2</v>
      </c>
      <c r="L188" s="8">
        <f>'Grøn aluminium Marine'!K28</f>
        <v>4.3158259999999995</v>
      </c>
      <c r="M188" t="str">
        <f t="shared" si="2"/>
        <v>75% post Consumer Aluminium Marine|Interval|33/xxx/45</v>
      </c>
    </row>
    <row r="189" spans="1:13">
      <c r="A189" s="50" t="s">
        <v>107</v>
      </c>
      <c r="B189" s="52" t="str">
        <f>'Grøn aluminium Marine'!A29</f>
        <v>Panel</v>
      </c>
      <c r="C189" s="52" t="str">
        <f>'Grøn aluminium Marine'!B29</f>
        <v xml:space="preserve">D-10/20 </v>
      </c>
      <c r="D189" s="4">
        <f>'Grøn aluminium Marine'!C29</f>
        <v>2.08</v>
      </c>
      <c r="E189" s="4" t="str">
        <f>'Grøn aluminium Marine'!D29</f>
        <v>1 kg</v>
      </c>
      <c r="F189" s="4">
        <f>'Grøn aluminium Marine'!E29</f>
        <v>2.2200000000000002</v>
      </c>
      <c r="G189" s="4">
        <f>'Grøn aluminium Marine'!F29</f>
        <v>4.6176000000000004</v>
      </c>
      <c r="H189" s="5">
        <f>'Grøn aluminium Marine'!G29</f>
        <v>1.1100000000000001</v>
      </c>
      <c r="I189" s="5" t="str">
        <f>'Grøn aluminium Marine'!H29</f>
        <v>1 kg</v>
      </c>
      <c r="J189" s="5">
        <f>'Grøn aluminium Marine'!I29</f>
        <v>4.4200000000000003E-2</v>
      </c>
      <c r="K189" s="5">
        <f>'Grøn aluminium Marine'!J29</f>
        <v>4.9062000000000008E-2</v>
      </c>
      <c r="L189" s="8">
        <f>'Grøn aluminium Marine'!K29</f>
        <v>4.6666620000000005</v>
      </c>
      <c r="M189" t="str">
        <f t="shared" si="2"/>
        <v xml:space="preserve">75% post Consumer Aluminium Marine|Panel|D-10/20 </v>
      </c>
    </row>
    <row r="190" spans="1:13">
      <c r="A190" s="50" t="s">
        <v>107</v>
      </c>
      <c r="B190" s="52" t="str">
        <f>'Grøn aluminium Marine'!A30</f>
        <v>Panel</v>
      </c>
      <c r="C190" s="52" t="str">
        <f>'Grøn aluminium Marine'!B30</f>
        <v xml:space="preserve">D-50/xxx/20 </v>
      </c>
      <c r="D190" s="4">
        <f>'Grøn aluminium Marine'!C30</f>
        <v>2.08</v>
      </c>
      <c r="E190" s="4" t="str">
        <f>'Grøn aluminium Marine'!D30</f>
        <v>1 kg</v>
      </c>
      <c r="F190" s="4">
        <f>'Grøn aluminium Marine'!E30</f>
        <v>2.2200000000000002</v>
      </c>
      <c r="G190" s="4">
        <f>'Grøn aluminium Marine'!F30</f>
        <v>4.6176000000000004</v>
      </c>
      <c r="H190" s="5">
        <f>'Grøn aluminium Marine'!G30</f>
        <v>1.1100000000000001</v>
      </c>
      <c r="I190" s="5" t="str">
        <f>'Grøn aluminium Marine'!H30</f>
        <v>1 kg</v>
      </c>
      <c r="J190" s="5">
        <f>'Grøn aluminium Marine'!I30</f>
        <v>4.4200000000000003E-2</v>
      </c>
      <c r="K190" s="5">
        <f>'Grøn aluminium Marine'!J30</f>
        <v>4.9062000000000008E-2</v>
      </c>
      <c r="L190" s="8">
        <f>'Grøn aluminium Marine'!K30</f>
        <v>4.6666620000000005</v>
      </c>
      <c r="M190" t="str">
        <f t="shared" si="2"/>
        <v xml:space="preserve">75% post Consumer Aluminium Marine|Panel|D-50/xxx/20 </v>
      </c>
    </row>
    <row r="191" spans="1:13">
      <c r="A191" s="50" t="s">
        <v>107</v>
      </c>
      <c r="B191" s="52" t="str">
        <f>'Grøn aluminium Marine'!A31</f>
        <v>Panel</v>
      </c>
      <c r="C191" s="52" t="str">
        <f>'Grøn aluminium Marine'!B31</f>
        <v xml:space="preserve">D-100/xxx/20 </v>
      </c>
      <c r="D191" s="4">
        <f>'Grøn aluminium Marine'!C31</f>
        <v>2.08</v>
      </c>
      <c r="E191" s="4" t="str">
        <f>'Grøn aluminium Marine'!D31</f>
        <v>1 kg</v>
      </c>
      <c r="F191" s="4">
        <f>'Grøn aluminium Marine'!E31</f>
        <v>2.2200000000000002</v>
      </c>
      <c r="G191" s="4">
        <f>'Grøn aluminium Marine'!F31</f>
        <v>4.6176000000000004</v>
      </c>
      <c r="H191" s="5">
        <f>'Grøn aluminium Marine'!G31</f>
        <v>1.1100000000000001</v>
      </c>
      <c r="I191" s="5" t="str">
        <f>'Grøn aluminium Marine'!H31</f>
        <v>1 kg</v>
      </c>
      <c r="J191" s="5">
        <f>'Grøn aluminium Marine'!I31</f>
        <v>4.4200000000000003E-2</v>
      </c>
      <c r="K191" s="5">
        <f>'Grøn aluminium Marine'!J31</f>
        <v>4.9062000000000008E-2</v>
      </c>
      <c r="L191" s="8">
        <f>'Grøn aluminium Marine'!K31</f>
        <v>4.6666620000000005</v>
      </c>
      <c r="M191" t="str">
        <f t="shared" si="2"/>
        <v xml:space="preserve">75% post Consumer Aluminium Marine|Panel|D-100/xxx/20 </v>
      </c>
    </row>
    <row r="192" spans="1:13">
      <c r="A192" s="50" t="s">
        <v>107</v>
      </c>
      <c r="B192" s="52" t="str">
        <f>'Grøn aluminium Marine'!A32</f>
        <v>Panel</v>
      </c>
      <c r="C192" s="52" t="str">
        <f>'Grøn aluminium Marine'!B32</f>
        <v xml:space="preserve">D-140/xxx/10 </v>
      </c>
      <c r="D192" s="4">
        <f>'Grøn aluminium Marine'!C32</f>
        <v>2.08</v>
      </c>
      <c r="E192" s="4" t="str">
        <f>'Grøn aluminium Marine'!D32</f>
        <v>1 kg</v>
      </c>
      <c r="F192" s="4">
        <f>'Grøn aluminium Marine'!E32</f>
        <v>2.2200000000000002</v>
      </c>
      <c r="G192" s="4">
        <f>'Grøn aluminium Marine'!F32</f>
        <v>4.6176000000000004</v>
      </c>
      <c r="H192" s="5">
        <f>'Grøn aluminium Marine'!G32</f>
        <v>1.01</v>
      </c>
      <c r="I192" s="5" t="str">
        <f>'Grøn aluminium Marine'!H32</f>
        <v>1 kg</v>
      </c>
      <c r="J192" s="5">
        <f>'Grøn aluminium Marine'!I32</f>
        <v>4.4200000000000003E-2</v>
      </c>
      <c r="K192" s="5">
        <f>'Grøn aluminium Marine'!J32</f>
        <v>4.4642000000000001E-2</v>
      </c>
      <c r="L192" s="8">
        <f>'Grøn aluminium Marine'!K32</f>
        <v>4.662242</v>
      </c>
      <c r="M192" t="str">
        <f t="shared" si="2"/>
        <v xml:space="preserve">75% post Consumer Aluminium Marine|Panel|D-140/xxx/10 </v>
      </c>
    </row>
    <row r="193" spans="1:13">
      <c r="A193" s="50" t="s">
        <v>107</v>
      </c>
      <c r="B193" s="52" t="str">
        <f>'Grøn aluminium Marine'!A33</f>
        <v>Panel</v>
      </c>
      <c r="C193" s="52" t="str">
        <f>'Grøn aluminium Marine'!B33</f>
        <v xml:space="preserve">D-150/xxx/20 </v>
      </c>
      <c r="D193" s="4">
        <f>'Grøn aluminium Marine'!C33</f>
        <v>2.08</v>
      </c>
      <c r="E193" s="4" t="str">
        <f>'Grøn aluminium Marine'!D33</f>
        <v>1 kg</v>
      </c>
      <c r="F193" s="4">
        <f>'Grøn aluminium Marine'!E33</f>
        <v>2.2200000000000002</v>
      </c>
      <c r="G193" s="4">
        <f>'Grøn aluminium Marine'!F33</f>
        <v>4.6176000000000004</v>
      </c>
      <c r="H193" s="5">
        <f>'Grøn aluminium Marine'!G33</f>
        <v>1.01</v>
      </c>
      <c r="I193" s="5" t="str">
        <f>'Grøn aluminium Marine'!H33</f>
        <v>1 kg</v>
      </c>
      <c r="J193" s="5">
        <f>'Grøn aluminium Marine'!I33</f>
        <v>4.4200000000000003E-2</v>
      </c>
      <c r="K193" s="5">
        <f>'Grøn aluminium Marine'!J33</f>
        <v>4.4642000000000001E-2</v>
      </c>
      <c r="L193" s="8">
        <f>'Grøn aluminium Marine'!K33</f>
        <v>4.662242</v>
      </c>
      <c r="M193" t="str">
        <f t="shared" si="2"/>
        <v xml:space="preserve">75% post Consumer Aluminium Marine|Panel|D-150/xxx/20 </v>
      </c>
    </row>
    <row r="194" spans="1:13">
      <c r="A194" s="50" t="s">
        <v>107</v>
      </c>
      <c r="B194" s="52" t="str">
        <f>'Grøn aluminium Marine'!A34</f>
        <v>Panel</v>
      </c>
      <c r="C194" s="52" t="str">
        <f>'Grøn aluminium Marine'!B34</f>
        <v xml:space="preserve">D-200/xxx/20 </v>
      </c>
      <c r="D194" s="4">
        <f>'Grøn aluminium Marine'!C34</f>
        <v>2.08</v>
      </c>
      <c r="E194" s="4" t="str">
        <f>'Grøn aluminium Marine'!D34</f>
        <v>1 kg</v>
      </c>
      <c r="F194" s="4">
        <f>'Grøn aluminium Marine'!E34</f>
        <v>2.2200000000000002</v>
      </c>
      <c r="G194" s="4">
        <f>'Grøn aluminium Marine'!F34</f>
        <v>4.6176000000000004</v>
      </c>
      <c r="H194" s="5">
        <f>'Grøn aluminium Marine'!G34</f>
        <v>1.1100000000000001</v>
      </c>
      <c r="I194" s="5" t="str">
        <f>'Grøn aluminium Marine'!H34</f>
        <v>1 kg</v>
      </c>
      <c r="J194" s="5">
        <f>'Grøn aluminium Marine'!I34</f>
        <v>4.4200000000000003E-2</v>
      </c>
      <c r="K194" s="5">
        <f>'Grøn aluminium Marine'!J34</f>
        <v>4.9062000000000008E-2</v>
      </c>
      <c r="L194" s="8">
        <f>'Grøn aluminium Marine'!K34</f>
        <v>4.6666620000000005</v>
      </c>
      <c r="M194" t="str">
        <f t="shared" ref="M194:M203" si="3">A194&amp;"|"&amp;B194&amp;"|"&amp;C194</f>
        <v xml:space="preserve">75% post Consumer Aluminium Marine|Panel|D-200/xxx/20 </v>
      </c>
    </row>
    <row r="195" spans="1:13">
      <c r="A195" s="50" t="s">
        <v>107</v>
      </c>
      <c r="B195" s="52" t="str">
        <f>'Grøn aluminium Marine'!A35</f>
        <v>Panel</v>
      </c>
      <c r="C195" s="52" t="str">
        <f>'Grøn aluminium Marine'!B35</f>
        <v>D-300/xxx/20</v>
      </c>
      <c r="D195" s="4">
        <f>'Grøn aluminium Marine'!C35</f>
        <v>2.08</v>
      </c>
      <c r="E195" s="4" t="str">
        <f>'Grøn aluminium Marine'!D35</f>
        <v>1 kg</v>
      </c>
      <c r="F195" s="4">
        <f>'Grøn aluminium Marine'!E35</f>
        <v>2.2200000000000002</v>
      </c>
      <c r="G195" s="4">
        <f>'Grøn aluminium Marine'!F35</f>
        <v>4.6176000000000004</v>
      </c>
      <c r="H195" s="5">
        <f>'Grøn aluminium Marine'!G35</f>
        <v>1.1100000000000001</v>
      </c>
      <c r="I195" s="5" t="str">
        <f>'Grøn aluminium Marine'!H35</f>
        <v>1 kg</v>
      </c>
      <c r="J195" s="5">
        <f>'Grøn aluminium Marine'!I35</f>
        <v>4.4200000000000003E-2</v>
      </c>
      <c r="K195" s="5">
        <f>'Grøn aluminium Marine'!J35</f>
        <v>4.9062000000000008E-2</v>
      </c>
      <c r="L195" s="8">
        <f>'Grøn aluminium Marine'!K35</f>
        <v>4.6666620000000005</v>
      </c>
      <c r="M195" t="str">
        <f t="shared" si="3"/>
        <v>75% post Consumer Aluminium Marine|Panel|D-300/xxx/20</v>
      </c>
    </row>
    <row r="196" spans="1:13">
      <c r="A196" s="50" t="s">
        <v>107</v>
      </c>
      <c r="B196" s="52" t="str">
        <f>'Grøn aluminium Marine'!A36</f>
        <v>Panel</v>
      </c>
      <c r="C196" s="52" t="str">
        <f>'Grøn aluminium Marine'!B36</f>
        <v xml:space="preserve">D-200/xxx/10 </v>
      </c>
      <c r="D196" s="4">
        <f>'Grøn aluminium Marine'!C36</f>
        <v>2.08</v>
      </c>
      <c r="E196" s="4" t="str">
        <f>'Grøn aluminium Marine'!D36</f>
        <v>1 kg</v>
      </c>
      <c r="F196" s="4">
        <f>'Grøn aluminium Marine'!E36</f>
        <v>2.2200000000000002</v>
      </c>
      <c r="G196" s="4">
        <f>'Grøn aluminium Marine'!F36</f>
        <v>4.6176000000000004</v>
      </c>
      <c r="H196" s="5">
        <f>'Grøn aluminium Marine'!G36</f>
        <v>1.1100000000000001</v>
      </c>
      <c r="I196" s="5" t="str">
        <f>'Grøn aluminium Marine'!H36</f>
        <v>1 kg</v>
      </c>
      <c r="J196" s="5">
        <f>'Grøn aluminium Marine'!I36</f>
        <v>4.4200000000000003E-2</v>
      </c>
      <c r="K196" s="5">
        <f>'Grøn aluminium Marine'!J36</f>
        <v>4.9062000000000008E-2</v>
      </c>
      <c r="L196" s="8">
        <f>'Grøn aluminium Marine'!K36</f>
        <v>4.6666620000000005</v>
      </c>
      <c r="M196" t="str">
        <f t="shared" si="3"/>
        <v xml:space="preserve">75% post Consumer Aluminium Marine|Panel|D-200/xxx/10 </v>
      </c>
    </row>
    <row r="197" spans="1:13">
      <c r="A197" s="50" t="s">
        <v>107</v>
      </c>
      <c r="B197" s="52" t="str">
        <f>'Grøn aluminium Marine'!A37</f>
        <v>Panel</v>
      </c>
      <c r="C197" s="52" t="str">
        <f>'Grøn aluminium Marine'!B37</f>
        <v xml:space="preserve">D-150/xxx/0 </v>
      </c>
      <c r="D197" s="4">
        <f>'Grøn aluminium Marine'!C37</f>
        <v>2.08</v>
      </c>
      <c r="E197" s="4" t="str">
        <f>'Grøn aluminium Marine'!D37</f>
        <v>1 kg</v>
      </c>
      <c r="F197" s="4">
        <f>'Grøn aluminium Marine'!E37</f>
        <v>2.2200000000000002</v>
      </c>
      <c r="G197" s="4">
        <f>'Grøn aluminium Marine'!F37</f>
        <v>4.6176000000000004</v>
      </c>
      <c r="H197" s="5">
        <f>'Grøn aluminium Marine'!G37</f>
        <v>1.1100000000000001</v>
      </c>
      <c r="I197" s="5" t="str">
        <f>'Grøn aluminium Marine'!H37</f>
        <v>1 kg</v>
      </c>
      <c r="J197" s="5">
        <f>'Grøn aluminium Marine'!I37</f>
        <v>4.4200000000000003E-2</v>
      </c>
      <c r="K197" s="5">
        <f>'Grøn aluminium Marine'!J37</f>
        <v>4.9062000000000008E-2</v>
      </c>
      <c r="L197" s="8">
        <f>'Grøn aluminium Marine'!K37</f>
        <v>4.6666620000000005</v>
      </c>
      <c r="M197" t="str">
        <f t="shared" si="3"/>
        <v xml:space="preserve">75% post Consumer Aluminium Marine|Panel|D-150/xxx/0 </v>
      </c>
    </row>
    <row r="198" spans="1:13">
      <c r="A198" s="50" t="s">
        <v>107</v>
      </c>
      <c r="B198" s="52" t="str">
        <f>'Grøn aluminium Marine'!A38</f>
        <v>Panel</v>
      </c>
      <c r="C198" s="52" t="str">
        <f>'Grøn aluminium Marine'!B38</f>
        <v>DT-300</v>
      </c>
      <c r="D198" s="4">
        <f>'Grøn aluminium Marine'!C38</f>
        <v>2.2400000000000002</v>
      </c>
      <c r="E198" s="4" t="str">
        <f>'Grøn aluminium Marine'!D38</f>
        <v>1 kg</v>
      </c>
      <c r="F198" s="4">
        <f>'Grøn aluminium Marine'!E38</f>
        <v>2.25</v>
      </c>
      <c r="G198" s="4">
        <f>'Grøn aluminium Marine'!F38</f>
        <v>5.0400000000000009</v>
      </c>
      <c r="H198" s="5">
        <f>'Grøn aluminium Marine'!G38</f>
        <v>1.2</v>
      </c>
      <c r="I198" s="5" t="str">
        <f>'Grøn aluminium Marine'!H38</f>
        <v>1 kg</v>
      </c>
      <c r="J198" s="5">
        <f>'Grøn aluminium Marine'!I38</f>
        <v>4.4200000000000003E-2</v>
      </c>
      <c r="K198" s="5">
        <f>'Grøn aluminium Marine'!J38</f>
        <v>5.3040000000000004E-2</v>
      </c>
      <c r="L198" s="8">
        <f>'Grøn aluminium Marine'!K38</f>
        <v>5.0930400000000011</v>
      </c>
      <c r="M198" t="str">
        <f t="shared" si="3"/>
        <v>75% post Consumer Aluminium Marine|Panel|DT-300</v>
      </c>
    </row>
    <row r="199" spans="1:13">
      <c r="A199" s="50" t="s">
        <v>107</v>
      </c>
      <c r="B199" s="52" t="str">
        <f>'Grøn aluminium Marine'!A39</f>
        <v>Panel</v>
      </c>
      <c r="C199" s="52" t="str">
        <f>'Grøn aluminium Marine'!B39</f>
        <v>DZ-2000</v>
      </c>
      <c r="D199" s="4">
        <f>'Grøn aluminium Marine'!C39</f>
        <v>2.23</v>
      </c>
      <c r="E199" s="4" t="str">
        <f>'Grøn aluminium Marine'!D39</f>
        <v>1 kg</v>
      </c>
      <c r="F199" s="4">
        <f>'Grøn aluminium Marine'!E39</f>
        <v>2.2799999999999998</v>
      </c>
      <c r="G199" s="4">
        <f>'Grøn aluminium Marine'!F39</f>
        <v>5.0843999999999996</v>
      </c>
      <c r="H199" s="5">
        <f>'Grøn aluminium Marine'!G39</f>
        <v>1.2</v>
      </c>
      <c r="I199" s="5" t="str">
        <f>'Grøn aluminium Marine'!H39</f>
        <v>1 kg</v>
      </c>
      <c r="J199" s="5">
        <f>'Grøn aluminium Marine'!I39</f>
        <v>4.4200000000000003E-2</v>
      </c>
      <c r="K199" s="5">
        <f>'Grøn aluminium Marine'!J39</f>
        <v>5.3040000000000004E-2</v>
      </c>
      <c r="L199" s="8">
        <f>'Grøn aluminium Marine'!K39</f>
        <v>5.1374399999999998</v>
      </c>
      <c r="M199" t="str">
        <f t="shared" si="3"/>
        <v>75% post Consumer Aluminium Marine|Panel|DZ-2000</v>
      </c>
    </row>
    <row r="200" spans="1:13">
      <c r="A200" s="50" t="s">
        <v>107</v>
      </c>
      <c r="B200" s="52" t="str">
        <f>'Grøn aluminium Marine'!A40</f>
        <v>Panel</v>
      </c>
      <c r="C200" s="52" t="str">
        <f>'Grøn aluminium Marine'!B40</f>
        <v>DZ-3000</v>
      </c>
      <c r="D200" s="4">
        <f>'Grøn aluminium Marine'!C40</f>
        <v>2.23</v>
      </c>
      <c r="E200" s="4" t="str">
        <f>'Grøn aluminium Marine'!D40</f>
        <v>1 kg</v>
      </c>
      <c r="F200" s="4">
        <f>'Grøn aluminium Marine'!E40</f>
        <v>2.2799999999999998</v>
      </c>
      <c r="G200" s="4">
        <f>'Grøn aluminium Marine'!F40</f>
        <v>5.0843999999999996</v>
      </c>
      <c r="H200" s="5">
        <f>'Grøn aluminium Marine'!G40</f>
        <v>1.2</v>
      </c>
      <c r="I200" s="5" t="str">
        <f>'Grøn aluminium Marine'!H40</f>
        <v>1 kg</v>
      </c>
      <c r="J200" s="5">
        <f>'Grøn aluminium Marine'!I40</f>
        <v>4.4200000000000003E-2</v>
      </c>
      <c r="K200" s="5">
        <f>'Grøn aluminium Marine'!J40</f>
        <v>5.3040000000000004E-2</v>
      </c>
      <c r="L200" s="8">
        <f>'Grøn aluminium Marine'!K40</f>
        <v>5.1374399999999998</v>
      </c>
      <c r="M200" t="str">
        <f t="shared" si="3"/>
        <v>75% post Consumer Aluminium Marine|Panel|DZ-3000</v>
      </c>
    </row>
    <row r="201" spans="1:13">
      <c r="A201" s="50" t="s">
        <v>107</v>
      </c>
      <c r="B201" s="52" t="str">
        <f>'Grøn aluminium Marine'!A41</f>
        <v>Interval</v>
      </c>
      <c r="C201" s="52" t="str">
        <f>'Grøn aluminium Marine'!B41</f>
        <v>90/10</v>
      </c>
      <c r="D201" s="4">
        <f>'Grøn aluminium Marine'!C41</f>
        <v>2.31</v>
      </c>
      <c r="E201" s="4" t="str">
        <f>'Grøn aluminium Marine'!D41</f>
        <v>1 kg</v>
      </c>
      <c r="F201" s="4">
        <f>'Grøn aluminium Marine'!E41</f>
        <v>2.25</v>
      </c>
      <c r="G201" s="4">
        <f>'Grøn aluminium Marine'!F41</f>
        <v>5.1974999999999998</v>
      </c>
      <c r="H201" s="5">
        <f>'Grøn aluminium Marine'!G41</f>
        <v>1.26</v>
      </c>
      <c r="I201" s="5" t="str">
        <f>'Grøn aluminium Marine'!H41</f>
        <v>1 kg</v>
      </c>
      <c r="J201" s="5">
        <f>'Grøn aluminium Marine'!I41</f>
        <v>4.4200000000000003E-2</v>
      </c>
      <c r="K201" s="5">
        <f>'Grøn aluminium Marine'!J41</f>
        <v>5.5692000000000005E-2</v>
      </c>
      <c r="L201" s="8">
        <f>'Grøn aluminium Marine'!K41</f>
        <v>5.2531919999999994</v>
      </c>
      <c r="M201" t="str">
        <f t="shared" si="3"/>
        <v>75% post Consumer Aluminium Marine|Interval|90/10</v>
      </c>
    </row>
    <row r="202" spans="1:13">
      <c r="A202" s="50" t="s">
        <v>107</v>
      </c>
      <c r="B202" s="52" t="str">
        <f>'Grøn aluminium Marine'!A42</f>
        <v>Interval</v>
      </c>
      <c r="C202" s="52" t="str">
        <f>'Grøn aluminium Marine'!B42</f>
        <v>190/10</v>
      </c>
      <c r="D202" s="4">
        <f>'Grøn aluminium Marine'!C42</f>
        <v>2.31</v>
      </c>
      <c r="E202" s="4" t="str">
        <f>'Grøn aluminium Marine'!D42</f>
        <v>1 kg</v>
      </c>
      <c r="F202" s="4">
        <f>'Grøn aluminium Marine'!E42</f>
        <v>2.25</v>
      </c>
      <c r="G202" s="4">
        <f>'Grøn aluminium Marine'!F42</f>
        <v>5.1974999999999998</v>
      </c>
      <c r="H202" s="5">
        <f>'Grøn aluminium Marine'!G42</f>
        <v>1.41</v>
      </c>
      <c r="I202" s="5" t="str">
        <f>'Grøn aluminium Marine'!H42</f>
        <v>1 kg</v>
      </c>
      <c r="J202" s="5">
        <f>'Grøn aluminium Marine'!I42</f>
        <v>4.4200000000000003E-2</v>
      </c>
      <c r="K202" s="5">
        <f>'Grøn aluminium Marine'!J42</f>
        <v>6.2322000000000002E-2</v>
      </c>
      <c r="L202" s="8">
        <f>'Grøn aluminium Marine'!K42</f>
        <v>5.2598219999999998</v>
      </c>
      <c r="M202" t="str">
        <f t="shared" si="3"/>
        <v>75% post Consumer Aluminium Marine|Interval|190/10</v>
      </c>
    </row>
    <row r="203" spans="1:13">
      <c r="A203" s="53" t="s">
        <v>107</v>
      </c>
      <c r="B203" s="54" t="str">
        <f>'Grøn aluminium Marine'!A43</f>
        <v>Interval</v>
      </c>
      <c r="C203" s="54" t="str">
        <f>'Grøn aluminium Marine'!B43</f>
        <v>290/10</v>
      </c>
      <c r="D203" s="12">
        <f>'Grøn aluminium Marine'!C43</f>
        <v>2.31</v>
      </c>
      <c r="E203" s="12" t="str">
        <f>'Grøn aluminium Marine'!D43</f>
        <v>1 kg</v>
      </c>
      <c r="F203" s="12">
        <f>'Grøn aluminium Marine'!E43</f>
        <v>2.25</v>
      </c>
      <c r="G203" s="12">
        <f>'Grøn aluminium Marine'!F43</f>
        <v>5.1974999999999998</v>
      </c>
      <c r="H203" s="13">
        <f>'Grøn aluminium Marine'!G43</f>
        <v>1.2</v>
      </c>
      <c r="I203" s="13" t="str">
        <f>'Grøn aluminium Marine'!H43</f>
        <v>1 kg</v>
      </c>
      <c r="J203" s="13">
        <f>'Grøn aluminium Marine'!I43</f>
        <v>4.4200000000000003E-2</v>
      </c>
      <c r="K203" s="13">
        <f>'Grøn aluminium Marine'!J43</f>
        <v>5.3040000000000004E-2</v>
      </c>
      <c r="L203" s="14">
        <f>'Grøn aluminium Marine'!K43</f>
        <v>5.25054</v>
      </c>
      <c r="M203" t="str">
        <f t="shared" si="3"/>
        <v>75% post Consumer Aluminium Marine|Interval|290/10</v>
      </c>
    </row>
  </sheetData>
  <sheetProtection algorithmName="SHA-512" hashValue="cY5ELltLf8XDN3AfSnMRIpAB2TtxuOlSNZK/gGgGzsubUQEi4uJ2Q5NeXl12QgQStwe4Wc17ZxBOF8Jd+O1rOA==" saltValue="WJ0TxR5LVdlO3gcVdXDAEg==" spinCount="100000" sheet="1" objects="1" scenarios="1" formatCells="0" formatColumns="0" formatRows="0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4"/>
  <sheetViews>
    <sheetView workbookViewId="0">
      <selection activeCell="H27" sqref="H27"/>
    </sheetView>
  </sheetViews>
  <sheetFormatPr baseColWidth="10" defaultColWidth="8.83203125" defaultRowHeight="15"/>
  <cols>
    <col min="1" max="1" width="22" customWidth="1"/>
    <col min="3" max="8" width="24" customWidth="1"/>
    <col min="10" max="61" width="16" customWidth="1"/>
  </cols>
  <sheetData>
    <row r="1" spans="1:61" ht="80">
      <c r="A1" s="16" t="s">
        <v>0</v>
      </c>
      <c r="C1" s="16" t="s">
        <v>102</v>
      </c>
      <c r="D1" s="16" t="s">
        <v>103</v>
      </c>
      <c r="E1" s="16" t="s">
        <v>104</v>
      </c>
      <c r="F1" s="16" t="s">
        <v>105</v>
      </c>
      <c r="G1" s="16" t="s">
        <v>106</v>
      </c>
      <c r="H1" s="16" t="s">
        <v>107</v>
      </c>
      <c r="J1" s="16" t="s">
        <v>108</v>
      </c>
      <c r="K1" s="16" t="s">
        <v>109</v>
      </c>
      <c r="L1" s="16" t="s">
        <v>110</v>
      </c>
      <c r="M1" s="16" t="s">
        <v>111</v>
      </c>
      <c r="N1" s="16" t="s">
        <v>112</v>
      </c>
      <c r="O1" s="16" t="s">
        <v>113</v>
      </c>
      <c r="P1" s="16" t="s">
        <v>114</v>
      </c>
      <c r="Q1" s="16" t="s">
        <v>115</v>
      </c>
      <c r="R1" s="16" t="s">
        <v>116</v>
      </c>
      <c r="S1" s="16" t="s">
        <v>117</v>
      </c>
      <c r="T1" s="16" t="s">
        <v>118</v>
      </c>
      <c r="U1" s="16" t="s">
        <v>119</v>
      </c>
      <c r="V1" s="16" t="s">
        <v>178</v>
      </c>
      <c r="W1" s="16" t="s">
        <v>120</v>
      </c>
      <c r="X1" s="16" t="s">
        <v>121</v>
      </c>
      <c r="Y1" s="16" t="s">
        <v>122</v>
      </c>
      <c r="Z1" s="16" t="s">
        <v>123</v>
      </c>
      <c r="AA1" s="16" t="s">
        <v>124</v>
      </c>
      <c r="AB1" s="16" t="s">
        <v>125</v>
      </c>
      <c r="AC1" s="16" t="s">
        <v>126</v>
      </c>
      <c r="AD1" s="16" t="s">
        <v>127</v>
      </c>
      <c r="AE1" s="16" t="s">
        <v>128</v>
      </c>
      <c r="AF1" s="16" t="s">
        <v>129</v>
      </c>
      <c r="AG1" s="16" t="s">
        <v>130</v>
      </c>
      <c r="AH1" s="16" t="s">
        <v>131</v>
      </c>
      <c r="AI1" s="16" t="s">
        <v>132</v>
      </c>
      <c r="AJ1" s="16" t="s">
        <v>133</v>
      </c>
      <c r="AK1" s="16" t="s">
        <v>179</v>
      </c>
      <c r="AL1" s="16" t="s">
        <v>134</v>
      </c>
      <c r="AM1" s="16" t="s">
        <v>135</v>
      </c>
      <c r="AN1" s="16" t="s">
        <v>136</v>
      </c>
      <c r="AO1" s="16" t="s">
        <v>137</v>
      </c>
      <c r="AP1" s="16" t="s">
        <v>138</v>
      </c>
      <c r="AQ1" s="16" t="s">
        <v>139</v>
      </c>
      <c r="AR1" s="16" t="s">
        <v>140</v>
      </c>
      <c r="AS1" s="16" t="s">
        <v>141</v>
      </c>
      <c r="AT1" s="16" t="s">
        <v>142</v>
      </c>
      <c r="AU1" s="16" t="s">
        <v>143</v>
      </c>
      <c r="AV1" s="16" t="s">
        <v>144</v>
      </c>
      <c r="AW1" s="16" t="s">
        <v>145</v>
      </c>
      <c r="AX1" s="16" t="s">
        <v>146</v>
      </c>
      <c r="AY1" s="16" t="s">
        <v>147</v>
      </c>
      <c r="AZ1" s="16" t="s">
        <v>148</v>
      </c>
      <c r="BA1" s="16" t="s">
        <v>149</v>
      </c>
      <c r="BB1" s="16" t="s">
        <v>150</v>
      </c>
      <c r="BC1" s="16" t="s">
        <v>151</v>
      </c>
      <c r="BD1" s="16" t="s">
        <v>180</v>
      </c>
      <c r="BE1" s="16" t="s">
        <v>152</v>
      </c>
      <c r="BF1" s="16" t="s">
        <v>153</v>
      </c>
      <c r="BG1" s="16" t="s">
        <v>154</v>
      </c>
      <c r="BH1" s="16" t="s">
        <v>155</v>
      </c>
      <c r="BI1" s="16" t="s">
        <v>156</v>
      </c>
    </row>
    <row r="2" spans="1:61" ht="32">
      <c r="A2" s="18" t="s">
        <v>102</v>
      </c>
      <c r="C2" s="18" t="s">
        <v>16</v>
      </c>
      <c r="D2" s="18" t="s">
        <v>16</v>
      </c>
      <c r="E2" s="18" t="s">
        <v>82</v>
      </c>
      <c r="F2" s="18" t="s">
        <v>16</v>
      </c>
      <c r="G2" s="18" t="s">
        <v>82</v>
      </c>
      <c r="H2" s="18" t="s">
        <v>16</v>
      </c>
      <c r="J2" s="18" t="s">
        <v>17</v>
      </c>
      <c r="K2" s="18" t="s">
        <v>23</v>
      </c>
      <c r="L2" s="18" t="s">
        <v>26</v>
      </c>
      <c r="M2" s="18" t="s">
        <v>34</v>
      </c>
      <c r="N2" s="18" t="s">
        <v>36</v>
      </c>
      <c r="O2" s="18" t="s">
        <v>38</v>
      </c>
      <c r="P2" s="18" t="s">
        <v>40</v>
      </c>
      <c r="Q2" s="18" t="s">
        <v>23</v>
      </c>
      <c r="R2" s="18" t="s">
        <v>23</v>
      </c>
      <c r="S2" s="18" t="s">
        <v>49</v>
      </c>
      <c r="T2" s="18" t="s">
        <v>157</v>
      </c>
      <c r="U2" s="18" t="s">
        <v>58</v>
      </c>
      <c r="V2" s="18" t="s">
        <v>157</v>
      </c>
      <c r="W2" s="18" t="s">
        <v>17</v>
      </c>
      <c r="X2" s="18" t="s">
        <v>23</v>
      </c>
      <c r="Y2" s="18" t="s">
        <v>64</v>
      </c>
      <c r="Z2" s="18" t="s">
        <v>26</v>
      </c>
      <c r="AA2" s="18" t="s">
        <v>74</v>
      </c>
      <c r="AB2" s="18" t="s">
        <v>83</v>
      </c>
      <c r="AC2" s="18" t="s">
        <v>23</v>
      </c>
      <c r="AD2" s="18" t="s">
        <v>23</v>
      </c>
      <c r="AE2" s="18" t="s">
        <v>90</v>
      </c>
      <c r="AF2" s="18" t="s">
        <v>23</v>
      </c>
      <c r="AG2" s="18" t="s">
        <v>23</v>
      </c>
      <c r="AH2" s="18" t="s">
        <v>157</v>
      </c>
      <c r="AI2" s="18" t="s">
        <v>98</v>
      </c>
      <c r="AJ2" s="18" t="s">
        <v>23</v>
      </c>
      <c r="AK2" s="18" t="s">
        <v>157</v>
      </c>
      <c r="AL2" s="18" t="s">
        <v>17</v>
      </c>
      <c r="AM2" s="18" t="s">
        <v>23</v>
      </c>
      <c r="AN2" s="18" t="s">
        <v>64</v>
      </c>
      <c r="AO2" s="18" t="s">
        <v>157</v>
      </c>
      <c r="AP2" s="18" t="s">
        <v>158</v>
      </c>
      <c r="AQ2" s="18" t="s">
        <v>98</v>
      </c>
      <c r="AR2" s="18" t="s">
        <v>17</v>
      </c>
      <c r="AS2" s="18" t="s">
        <v>23</v>
      </c>
      <c r="AT2" s="18" t="s">
        <v>26</v>
      </c>
      <c r="AU2" s="18" t="s">
        <v>34</v>
      </c>
      <c r="AV2" s="18" t="s">
        <v>36</v>
      </c>
      <c r="AW2" s="18" t="s">
        <v>38</v>
      </c>
      <c r="AX2" s="18" t="s">
        <v>40</v>
      </c>
      <c r="AY2" s="18" t="s">
        <v>23</v>
      </c>
      <c r="AZ2" s="18" t="s">
        <v>23</v>
      </c>
      <c r="BA2" s="18" t="s">
        <v>49</v>
      </c>
      <c r="BB2" s="18" t="s">
        <v>157</v>
      </c>
      <c r="BC2" s="18" t="s">
        <v>58</v>
      </c>
      <c r="BD2" s="18" t="s">
        <v>157</v>
      </c>
      <c r="BE2" s="18" t="s">
        <v>17</v>
      </c>
      <c r="BF2" s="18" t="s">
        <v>23</v>
      </c>
      <c r="BG2" s="18" t="s">
        <v>64</v>
      </c>
      <c r="BH2" s="18" t="s">
        <v>26</v>
      </c>
      <c r="BI2" s="18" t="s">
        <v>74</v>
      </c>
    </row>
    <row r="3" spans="1:61" ht="16">
      <c r="A3" s="18" t="s">
        <v>103</v>
      </c>
      <c r="C3" s="18" t="s">
        <v>24</v>
      </c>
      <c r="D3" s="18" t="s">
        <v>24</v>
      </c>
      <c r="E3" s="18" t="s">
        <v>24</v>
      </c>
      <c r="F3" s="18" t="s">
        <v>24</v>
      </c>
      <c r="G3" s="18" t="s">
        <v>24</v>
      </c>
      <c r="H3" s="18" t="s">
        <v>24</v>
      </c>
      <c r="J3" s="18" t="s">
        <v>19</v>
      </c>
      <c r="K3" s="18"/>
      <c r="L3" s="18" t="s">
        <v>27</v>
      </c>
      <c r="M3" s="18"/>
      <c r="N3" s="18"/>
      <c r="O3" s="18"/>
      <c r="P3" s="18" t="s">
        <v>41</v>
      </c>
      <c r="Q3" s="18"/>
      <c r="R3" s="18"/>
      <c r="S3" s="18" t="s">
        <v>50</v>
      </c>
      <c r="T3" s="18"/>
      <c r="U3" s="18" t="s">
        <v>59</v>
      </c>
      <c r="V3" s="18"/>
      <c r="W3" s="18" t="s">
        <v>19</v>
      </c>
      <c r="X3" s="18"/>
      <c r="Y3" s="18" t="s">
        <v>65</v>
      </c>
      <c r="Z3" s="18" t="s">
        <v>27</v>
      </c>
      <c r="AA3" s="18" t="s">
        <v>50</v>
      </c>
      <c r="AB3" s="18" t="s">
        <v>84</v>
      </c>
      <c r="AC3" s="18"/>
      <c r="AD3" s="18"/>
      <c r="AE3" s="18" t="s">
        <v>91</v>
      </c>
      <c r="AF3" s="18"/>
      <c r="AG3" s="18"/>
      <c r="AH3" s="18"/>
      <c r="AI3" s="18"/>
      <c r="AJ3" s="18"/>
      <c r="AK3" s="18"/>
      <c r="AL3" s="18" t="s">
        <v>19</v>
      </c>
      <c r="AM3" s="18"/>
      <c r="AN3" s="18" t="s">
        <v>65</v>
      </c>
      <c r="AO3" s="18"/>
      <c r="AP3" s="18" t="s">
        <v>159</v>
      </c>
      <c r="AQ3" s="18"/>
      <c r="AR3" s="18" t="s">
        <v>19</v>
      </c>
      <c r="AS3" s="18"/>
      <c r="AT3" s="18" t="s">
        <v>27</v>
      </c>
      <c r="AU3" s="18"/>
      <c r="AV3" s="18"/>
      <c r="AW3" s="18"/>
      <c r="AX3" s="18" t="s">
        <v>41</v>
      </c>
      <c r="AY3" s="18"/>
      <c r="AZ3" s="18"/>
      <c r="BA3" s="18" t="s">
        <v>50</v>
      </c>
      <c r="BB3" s="18"/>
      <c r="BC3" s="18" t="s">
        <v>59</v>
      </c>
      <c r="BD3" s="18"/>
      <c r="BE3" s="18" t="s">
        <v>19</v>
      </c>
      <c r="BF3" s="18"/>
      <c r="BG3" s="18" t="s">
        <v>65</v>
      </c>
      <c r="BH3" s="18" t="s">
        <v>27</v>
      </c>
      <c r="BI3" s="18" t="s">
        <v>50</v>
      </c>
    </row>
    <row r="4" spans="1:61" ht="16">
      <c r="A4" s="18" t="s">
        <v>104</v>
      </c>
      <c r="C4" s="18" t="s">
        <v>25</v>
      </c>
      <c r="D4" s="18" t="s">
        <v>63</v>
      </c>
      <c r="E4" s="18" t="s">
        <v>89</v>
      </c>
      <c r="F4" s="18" t="s">
        <v>63</v>
      </c>
      <c r="G4" s="18" t="s">
        <v>25</v>
      </c>
      <c r="H4" s="18" t="s">
        <v>63</v>
      </c>
      <c r="J4" s="18" t="s">
        <v>20</v>
      </c>
      <c r="K4" s="18"/>
      <c r="L4" s="18" t="s">
        <v>28</v>
      </c>
      <c r="M4" s="18"/>
      <c r="N4" s="18"/>
      <c r="O4" s="18"/>
      <c r="P4" s="18" t="s">
        <v>42</v>
      </c>
      <c r="Q4" s="18"/>
      <c r="R4" s="18"/>
      <c r="S4" s="18" t="s">
        <v>51</v>
      </c>
      <c r="T4" s="18"/>
      <c r="U4" s="18" t="s">
        <v>60</v>
      </c>
      <c r="V4" s="18"/>
      <c r="W4" s="18" t="s">
        <v>20</v>
      </c>
      <c r="X4" s="18"/>
      <c r="Y4" s="18" t="s">
        <v>66</v>
      </c>
      <c r="Z4" s="18" t="s">
        <v>28</v>
      </c>
      <c r="AA4" s="18" t="s">
        <v>51</v>
      </c>
      <c r="AB4" s="18" t="s">
        <v>85</v>
      </c>
      <c r="AC4" s="18"/>
      <c r="AD4" s="18"/>
      <c r="AE4" s="18" t="s">
        <v>92</v>
      </c>
      <c r="AF4" s="18"/>
      <c r="AG4" s="18"/>
      <c r="AH4" s="18"/>
      <c r="AI4" s="18"/>
      <c r="AJ4" s="18"/>
      <c r="AK4" s="18"/>
      <c r="AL4" s="18" t="s">
        <v>20</v>
      </c>
      <c r="AM4" s="18"/>
      <c r="AN4" s="18" t="s">
        <v>66</v>
      </c>
      <c r="AO4" s="18"/>
      <c r="AP4" s="18" t="s">
        <v>160</v>
      </c>
      <c r="AQ4" s="18"/>
      <c r="AR4" s="18" t="s">
        <v>20</v>
      </c>
      <c r="AS4" s="18"/>
      <c r="AT4" s="18" t="s">
        <v>28</v>
      </c>
      <c r="AU4" s="18"/>
      <c r="AV4" s="18"/>
      <c r="AW4" s="18"/>
      <c r="AX4" s="18" t="s">
        <v>42</v>
      </c>
      <c r="AY4" s="18"/>
      <c r="AZ4" s="18"/>
      <c r="BA4" s="18" t="s">
        <v>51</v>
      </c>
      <c r="BB4" s="18"/>
      <c r="BC4" s="18" t="s">
        <v>60</v>
      </c>
      <c r="BD4" s="18"/>
      <c r="BE4" s="18" t="s">
        <v>20</v>
      </c>
      <c r="BF4" s="18"/>
      <c r="BG4" s="18" t="s">
        <v>66</v>
      </c>
      <c r="BH4" s="18" t="s">
        <v>28</v>
      </c>
      <c r="BI4" s="18" t="s">
        <v>51</v>
      </c>
    </row>
    <row r="5" spans="1:61" ht="16">
      <c r="A5" s="18" t="s">
        <v>105</v>
      </c>
      <c r="C5" s="18" t="s">
        <v>33</v>
      </c>
      <c r="D5" s="18" t="s">
        <v>72</v>
      </c>
      <c r="E5" s="18" t="s">
        <v>39</v>
      </c>
      <c r="F5" s="18" t="s">
        <v>100</v>
      </c>
      <c r="G5" s="18" t="s">
        <v>33</v>
      </c>
      <c r="H5" s="18" t="s">
        <v>72</v>
      </c>
      <c r="J5" s="18" t="s">
        <v>21</v>
      </c>
      <c r="K5" s="18"/>
      <c r="L5" s="18" t="s">
        <v>29</v>
      </c>
      <c r="M5" s="18"/>
      <c r="N5" s="18"/>
      <c r="O5" s="18"/>
      <c r="P5" s="18" t="s">
        <v>43</v>
      </c>
      <c r="Q5" s="18"/>
      <c r="R5" s="18"/>
      <c r="S5" s="18" t="s">
        <v>52</v>
      </c>
      <c r="T5" s="18"/>
      <c r="U5" s="18"/>
      <c r="V5" s="18"/>
      <c r="W5" s="18" t="s">
        <v>21</v>
      </c>
      <c r="X5" s="18"/>
      <c r="Y5" s="18" t="s">
        <v>67</v>
      </c>
      <c r="Z5" s="18" t="s">
        <v>29</v>
      </c>
      <c r="AA5" s="18" t="s">
        <v>75</v>
      </c>
      <c r="AB5" s="18" t="s">
        <v>86</v>
      </c>
      <c r="AC5" s="18"/>
      <c r="AD5" s="18"/>
      <c r="AE5" s="18" t="s">
        <v>93</v>
      </c>
      <c r="AF5" s="18"/>
      <c r="AG5" s="18"/>
      <c r="AH5" s="18"/>
      <c r="AI5" s="18"/>
      <c r="AJ5" s="18"/>
      <c r="AK5" s="18"/>
      <c r="AL5" s="18" t="s">
        <v>21</v>
      </c>
      <c r="AM5" s="18"/>
      <c r="AN5" s="18" t="s">
        <v>67</v>
      </c>
      <c r="AO5" s="18"/>
      <c r="AP5" s="18" t="s">
        <v>161</v>
      </c>
      <c r="AQ5" s="18"/>
      <c r="AR5" s="18" t="s">
        <v>21</v>
      </c>
      <c r="AS5" s="18"/>
      <c r="AT5" s="18" t="s">
        <v>29</v>
      </c>
      <c r="AU5" s="18"/>
      <c r="AV5" s="18"/>
      <c r="AW5" s="18"/>
      <c r="AX5" s="18" t="s">
        <v>43</v>
      </c>
      <c r="AY5" s="18"/>
      <c r="AZ5" s="18"/>
      <c r="BA5" s="18" t="s">
        <v>52</v>
      </c>
      <c r="BB5" s="18"/>
      <c r="BC5" s="18"/>
      <c r="BD5" s="18"/>
      <c r="BE5" s="18" t="s">
        <v>21</v>
      </c>
      <c r="BF5" s="18"/>
      <c r="BG5" s="18" t="s">
        <v>67</v>
      </c>
      <c r="BH5" s="18" t="s">
        <v>29</v>
      </c>
      <c r="BI5" s="18" t="s">
        <v>75</v>
      </c>
    </row>
    <row r="6" spans="1:61" ht="32">
      <c r="A6" s="18" t="s">
        <v>106</v>
      </c>
      <c r="C6" s="18" t="s">
        <v>35</v>
      </c>
      <c r="D6" s="18" t="s">
        <v>73</v>
      </c>
      <c r="E6" s="18" t="s">
        <v>96</v>
      </c>
      <c r="F6" s="18" t="s">
        <v>101</v>
      </c>
      <c r="G6" s="18" t="s">
        <v>35</v>
      </c>
      <c r="H6" s="18" t="s">
        <v>73</v>
      </c>
      <c r="J6" s="18" t="s">
        <v>22</v>
      </c>
      <c r="K6" s="18"/>
      <c r="L6" s="18" t="s">
        <v>30</v>
      </c>
      <c r="M6" s="18"/>
      <c r="N6" s="18"/>
      <c r="O6" s="18"/>
      <c r="P6" s="18" t="s">
        <v>44</v>
      </c>
      <c r="Q6" s="18"/>
      <c r="R6" s="18"/>
      <c r="S6" s="18" t="s">
        <v>53</v>
      </c>
      <c r="T6" s="18"/>
      <c r="U6" s="18"/>
      <c r="V6" s="18"/>
      <c r="W6" s="18" t="s">
        <v>22</v>
      </c>
      <c r="X6" s="18"/>
      <c r="Y6" s="18" t="s">
        <v>68</v>
      </c>
      <c r="Z6" s="18" t="s">
        <v>30</v>
      </c>
      <c r="AA6" s="18" t="s">
        <v>53</v>
      </c>
      <c r="AB6" s="18" t="s">
        <v>87</v>
      </c>
      <c r="AC6" s="18"/>
      <c r="AD6" s="18"/>
      <c r="AE6" s="18" t="s">
        <v>94</v>
      </c>
      <c r="AF6" s="18"/>
      <c r="AG6" s="18"/>
      <c r="AH6" s="18"/>
      <c r="AI6" s="18"/>
      <c r="AJ6" s="18"/>
      <c r="AK6" s="18"/>
      <c r="AL6" s="18" t="s">
        <v>22</v>
      </c>
      <c r="AM6" s="18"/>
      <c r="AN6" s="18" t="s">
        <v>68</v>
      </c>
      <c r="AO6" s="18"/>
      <c r="AP6" s="18" t="s">
        <v>162</v>
      </c>
      <c r="AQ6" s="18"/>
      <c r="AR6" s="18" t="s">
        <v>22</v>
      </c>
      <c r="AS6" s="18"/>
      <c r="AT6" s="18" t="s">
        <v>30</v>
      </c>
      <c r="AU6" s="18"/>
      <c r="AV6" s="18"/>
      <c r="AW6" s="18"/>
      <c r="AX6" s="18" t="s">
        <v>44</v>
      </c>
      <c r="AY6" s="18"/>
      <c r="AZ6" s="18"/>
      <c r="BA6" s="18" t="s">
        <v>53</v>
      </c>
      <c r="BB6" s="18"/>
      <c r="BC6" s="18"/>
      <c r="BD6" s="18"/>
      <c r="BE6" s="18" t="s">
        <v>22</v>
      </c>
      <c r="BF6" s="18"/>
      <c r="BG6" s="18" t="s">
        <v>68</v>
      </c>
      <c r="BH6" s="18" t="s">
        <v>30</v>
      </c>
      <c r="BI6" s="18" t="s">
        <v>53</v>
      </c>
    </row>
    <row r="7" spans="1:61" ht="32">
      <c r="A7" s="18" t="s">
        <v>107</v>
      </c>
      <c r="C7" s="18" t="s">
        <v>37</v>
      </c>
      <c r="D7" s="18"/>
      <c r="E7" s="18" t="s">
        <v>47</v>
      </c>
      <c r="F7" s="18" t="s">
        <v>73</v>
      </c>
      <c r="G7" s="18" t="s">
        <v>37</v>
      </c>
      <c r="H7" s="18"/>
      <c r="J7" s="18" t="s">
        <v>23</v>
      </c>
      <c r="K7" s="18"/>
      <c r="L7" s="18" t="s">
        <v>31</v>
      </c>
      <c r="M7" s="18"/>
      <c r="N7" s="18"/>
      <c r="O7" s="18"/>
      <c r="P7" s="18" t="s">
        <v>45</v>
      </c>
      <c r="Q7" s="18"/>
      <c r="R7" s="18"/>
      <c r="S7" s="18" t="s">
        <v>54</v>
      </c>
      <c r="T7" s="18"/>
      <c r="U7" s="18"/>
      <c r="V7" s="18"/>
      <c r="W7" s="18" t="s">
        <v>23</v>
      </c>
      <c r="X7" s="18"/>
      <c r="Y7" s="18" t="s">
        <v>69</v>
      </c>
      <c r="Z7" s="18" t="s">
        <v>31</v>
      </c>
      <c r="AA7" s="18" t="s">
        <v>76</v>
      </c>
      <c r="AB7" s="18" t="s">
        <v>88</v>
      </c>
      <c r="AC7" s="18"/>
      <c r="AD7" s="18"/>
      <c r="AE7" s="18" t="s">
        <v>95</v>
      </c>
      <c r="AF7" s="18"/>
      <c r="AG7" s="18"/>
      <c r="AH7" s="18"/>
      <c r="AI7" s="18"/>
      <c r="AJ7" s="18"/>
      <c r="AK7" s="18"/>
      <c r="AL7" s="18" t="s">
        <v>23</v>
      </c>
      <c r="AM7" s="18"/>
      <c r="AN7" s="18" t="s">
        <v>69</v>
      </c>
      <c r="AO7" s="18"/>
      <c r="AP7" s="18"/>
      <c r="AQ7" s="18"/>
      <c r="AR7" s="18" t="s">
        <v>23</v>
      </c>
      <c r="AS7" s="18"/>
      <c r="AT7" s="18" t="s">
        <v>31</v>
      </c>
      <c r="AU7" s="18"/>
      <c r="AV7" s="18"/>
      <c r="AW7" s="18"/>
      <c r="AX7" s="18" t="s">
        <v>45</v>
      </c>
      <c r="AY7" s="18"/>
      <c r="AZ7" s="18"/>
      <c r="BA7" s="18" t="s">
        <v>54</v>
      </c>
      <c r="BB7" s="18"/>
      <c r="BC7" s="18"/>
      <c r="BD7" s="18"/>
      <c r="BE7" s="18" t="s">
        <v>23</v>
      </c>
      <c r="BF7" s="18"/>
      <c r="BG7" s="18" t="s">
        <v>69</v>
      </c>
      <c r="BH7" s="18" t="s">
        <v>31</v>
      </c>
      <c r="BI7" s="18" t="s">
        <v>76</v>
      </c>
    </row>
    <row r="8" spans="1:61" ht="16">
      <c r="C8" s="18" t="s">
        <v>39</v>
      </c>
      <c r="D8" s="18"/>
      <c r="E8" s="18" t="s">
        <v>97</v>
      </c>
      <c r="F8" s="18"/>
      <c r="G8" s="18" t="s">
        <v>39</v>
      </c>
      <c r="H8" s="18"/>
      <c r="J8" s="18"/>
      <c r="K8" s="18"/>
      <c r="L8" s="18" t="s">
        <v>32</v>
      </c>
      <c r="M8" s="18"/>
      <c r="N8" s="18"/>
      <c r="O8" s="18"/>
      <c r="P8" s="18"/>
      <c r="Q8" s="18"/>
      <c r="R8" s="18"/>
      <c r="S8" s="18" t="s">
        <v>55</v>
      </c>
      <c r="T8" s="18"/>
      <c r="U8" s="18"/>
      <c r="V8" s="18"/>
      <c r="W8" s="18" t="s">
        <v>61</v>
      </c>
      <c r="X8" s="18"/>
      <c r="Y8" s="18" t="s">
        <v>70</v>
      </c>
      <c r="Z8" s="18" t="s">
        <v>32</v>
      </c>
      <c r="AA8" s="18" t="s">
        <v>77</v>
      </c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61</v>
      </c>
      <c r="AM8" s="18"/>
      <c r="AN8" s="18" t="s">
        <v>70</v>
      </c>
      <c r="AO8" s="18"/>
      <c r="AP8" s="18"/>
      <c r="AQ8" s="18"/>
      <c r="AR8" s="18"/>
      <c r="AS8" s="18"/>
      <c r="AT8" s="18" t="s">
        <v>32</v>
      </c>
      <c r="AU8" s="18"/>
      <c r="AV8" s="18"/>
      <c r="AW8" s="18"/>
      <c r="AX8" s="18"/>
      <c r="AY8" s="18"/>
      <c r="AZ8" s="18"/>
      <c r="BA8" s="18" t="s">
        <v>55</v>
      </c>
      <c r="BB8" s="18"/>
      <c r="BC8" s="18"/>
      <c r="BD8" s="18"/>
      <c r="BE8" s="18" t="s">
        <v>61</v>
      </c>
      <c r="BF8" s="18"/>
      <c r="BG8" s="18" t="s">
        <v>70</v>
      </c>
      <c r="BH8" s="18" t="s">
        <v>32</v>
      </c>
      <c r="BI8" s="18" t="s">
        <v>77</v>
      </c>
    </row>
    <row r="9" spans="1:61" ht="16">
      <c r="C9" s="18" t="s">
        <v>46</v>
      </c>
      <c r="D9" s="18"/>
      <c r="E9" s="18" t="s">
        <v>73</v>
      </c>
      <c r="F9" s="18"/>
      <c r="G9" s="18" t="s">
        <v>46</v>
      </c>
      <c r="H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 t="s">
        <v>62</v>
      </c>
      <c r="X9" s="18"/>
      <c r="Y9" s="18" t="s">
        <v>71</v>
      </c>
      <c r="Z9" s="18" t="s">
        <v>34</v>
      </c>
      <c r="AA9" s="18" t="s">
        <v>54</v>
      </c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62</v>
      </c>
      <c r="AM9" s="18"/>
      <c r="AN9" s="18" t="s">
        <v>71</v>
      </c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 t="s">
        <v>62</v>
      </c>
      <c r="BF9" s="18"/>
      <c r="BG9" s="18" t="s">
        <v>71</v>
      </c>
      <c r="BH9" s="18" t="s">
        <v>34</v>
      </c>
      <c r="BI9" s="18" t="s">
        <v>54</v>
      </c>
    </row>
    <row r="10" spans="1:61" ht="16">
      <c r="A10" s="20" t="s">
        <v>163</v>
      </c>
      <c r="C10" s="18" t="s">
        <v>47</v>
      </c>
      <c r="D10" s="18"/>
      <c r="E10" s="18" t="s">
        <v>99</v>
      </c>
      <c r="F10" s="18"/>
      <c r="G10" s="18" t="s">
        <v>47</v>
      </c>
      <c r="H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 t="s">
        <v>36</v>
      </c>
      <c r="AA10" s="18" t="s">
        <v>78</v>
      </c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 t="s">
        <v>36</v>
      </c>
      <c r="BI10" s="18" t="s">
        <v>78</v>
      </c>
    </row>
    <row r="11" spans="1:61" ht="16">
      <c r="C11" s="18" t="s">
        <v>48</v>
      </c>
      <c r="D11" s="18"/>
      <c r="E11" s="18" t="s">
        <v>177</v>
      </c>
      <c r="F11" s="18"/>
      <c r="G11" s="18" t="s">
        <v>48</v>
      </c>
      <c r="H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 t="s">
        <v>38</v>
      </c>
      <c r="AA11" s="18" t="s">
        <v>79</v>
      </c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 t="s">
        <v>38</v>
      </c>
      <c r="BI11" s="18" t="s">
        <v>79</v>
      </c>
    </row>
    <row r="12" spans="1:61" ht="16">
      <c r="C12" s="18" t="s">
        <v>56</v>
      </c>
      <c r="D12" s="18"/>
      <c r="E12" s="18"/>
      <c r="F12" s="18"/>
      <c r="G12" s="18" t="s">
        <v>56</v>
      </c>
      <c r="H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 t="s">
        <v>58</v>
      </c>
      <c r="AA12" s="18" t="s">
        <v>80</v>
      </c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 t="s">
        <v>58</v>
      </c>
      <c r="BI12" s="18" t="s">
        <v>80</v>
      </c>
    </row>
    <row r="13" spans="1:61" ht="16">
      <c r="C13" s="18" t="s">
        <v>57</v>
      </c>
      <c r="D13" s="18"/>
      <c r="E13" s="18"/>
      <c r="F13" s="18"/>
      <c r="G13" s="18" t="s">
        <v>57</v>
      </c>
      <c r="H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 t="s">
        <v>59</v>
      </c>
      <c r="AA13" s="18" t="s">
        <v>81</v>
      </c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 t="s">
        <v>59</v>
      </c>
      <c r="BI13" s="18" t="s">
        <v>81</v>
      </c>
    </row>
    <row r="14" spans="1:61" ht="16">
      <c r="C14" s="18" t="s">
        <v>177</v>
      </c>
      <c r="D14" s="18"/>
      <c r="E14" s="18"/>
      <c r="F14" s="18"/>
      <c r="G14" s="18" t="s">
        <v>177</v>
      </c>
      <c r="H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 t="s">
        <v>60</v>
      </c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 t="s">
        <v>60</v>
      </c>
      <c r="BI14" s="18"/>
    </row>
  </sheetData>
  <sheetProtection algorithmName="SHA-512" hashValue="6sFqHDQZCuvuSkvyj7PS13ylqntm16YvUcFhBDpYp1J/lhJ3GsYRbHYxXvqf3ij9mWORZ+24s4ByPp5UjLw1yw==" saltValue="QxF3jqSzh+NBvf3LzV3q7Q==" spinCount="100000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Beregner</vt:lpstr>
      <vt:lpstr>Aluminium Byg</vt:lpstr>
      <vt:lpstr>Aluminium Marine</vt:lpstr>
      <vt:lpstr>Stål Byg</vt:lpstr>
      <vt:lpstr>Stål Marine</vt:lpstr>
      <vt:lpstr>Grøn aluminium Byg</vt:lpstr>
      <vt:lpstr>Grøn aluminium Marine</vt:lpstr>
      <vt:lpstr>Samlet data</vt:lpstr>
      <vt:lpstr>Lister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Emilie Nikoline Ljunggren</cp:lastModifiedBy>
  <dcterms:created xsi:type="dcterms:W3CDTF">2026-05-26T08:04:19Z</dcterms:created>
  <dcterms:modified xsi:type="dcterms:W3CDTF">2026-06-16T12:29:18Z</dcterms:modified>
</cp:coreProperties>
</file>